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Feuil1" sheetId="1" r:id="rId1"/>
    <sheet name="LISTINGS FEM" sheetId="2" r:id="rId2"/>
    <sheet name="LISTINGS HOM" sheetId="3" r:id="rId3"/>
  </sheets>
  <definedNames>
    <definedName name="_xlnm._FilterDatabase" localSheetId="1">'LISTINGS FEM'!$A$1:$X$61</definedName>
    <definedName name="_xlnm._FilterDatabase" localSheetId="2">'LISTINGS HOM'!$A$1:$X$61</definedName>
    <definedName name="_xlnm.Print_Area" localSheetId="1">'LISTINGS FEM'!$B$1:$Y$60</definedName>
    <definedName name="_xlnm.Print_Area" localSheetId="2">'LISTINGS HOM'!$B$1:$Y$60</definedName>
    <definedName name="_xlnm.Print_Area" localSheetId="1">'LISTINGS FEM'!$B$1:$Y$60</definedName>
    <definedName name="_xlnm.Print_Area" localSheetId="2">'LISTINGS HOM'!$B$1:$Y$60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S1" authorId="0">
      <text>
        <r>
          <rPr>
            <b/>
            <sz val="16"/>
            <color indexed="8"/>
            <rFont val="Tahoma"/>
            <family val="2"/>
          </rPr>
          <t xml:space="preserve">00/00/00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S1" authorId="0">
      <text>
        <r>
          <rPr>
            <b/>
            <sz val="16"/>
            <color indexed="8"/>
            <rFont val="Tahoma"/>
            <family val="2"/>
          </rPr>
          <t xml:space="preserve">00/00/00
</t>
        </r>
      </text>
    </comment>
  </commentList>
</comments>
</file>

<file path=xl/sharedStrings.xml><?xml version="1.0" encoding="utf-8"?>
<sst xmlns="http://schemas.openxmlformats.org/spreadsheetml/2006/main" count="1259" uniqueCount="313">
  <si>
    <t>FC1 40</t>
  </si>
  <si>
    <t>FC1 44</t>
  </si>
  <si>
    <t>FC1 48</t>
  </si>
  <si>
    <t>FC1 53</t>
  </si>
  <si>
    <t>FC1 58</t>
  </si>
  <si>
    <t>FC1 63</t>
  </si>
  <si>
    <t>FC1 69</t>
  </si>
  <si>
    <t>FC1 +69</t>
  </si>
  <si>
    <t>FC2 44</t>
  </si>
  <si>
    <t>FC2 48</t>
  </si>
  <si>
    <t>FC2 53</t>
  </si>
  <si>
    <t>FC2 58</t>
  </si>
  <si>
    <t>FC2 63</t>
  </si>
  <si>
    <t>FC2 69</t>
  </si>
  <si>
    <t>FC2 +69</t>
  </si>
  <si>
    <t>FJ48</t>
  </si>
  <si>
    <t>FJ53</t>
  </si>
  <si>
    <t>FJ58</t>
  </si>
  <si>
    <t>FJ63</t>
  </si>
  <si>
    <t>FJ69</t>
  </si>
  <si>
    <t>FJ75</t>
  </si>
  <si>
    <t>FJ+75</t>
  </si>
  <si>
    <t>FS48</t>
  </si>
  <si>
    <t>FS53</t>
  </si>
  <si>
    <t>FS58</t>
  </si>
  <si>
    <t>FS63</t>
  </si>
  <si>
    <t>FS69</t>
  </si>
  <si>
    <t>FS75</t>
  </si>
  <si>
    <t>FS+75</t>
  </si>
  <si>
    <t>C1 45</t>
  </si>
  <si>
    <t>C1 50</t>
  </si>
  <si>
    <t>C1 56</t>
  </si>
  <si>
    <t>C1 62</t>
  </si>
  <si>
    <t>C1 69</t>
  </si>
  <si>
    <t>C1 77</t>
  </si>
  <si>
    <t>C1 85</t>
  </si>
  <si>
    <t>C1 94</t>
  </si>
  <si>
    <t>C1 +94</t>
  </si>
  <si>
    <t>C2 50</t>
  </si>
  <si>
    <t>C2 56</t>
  </si>
  <si>
    <t>C2 62</t>
  </si>
  <si>
    <t>C2 69</t>
  </si>
  <si>
    <t>C2 77</t>
  </si>
  <si>
    <t>C2 85</t>
  </si>
  <si>
    <t>C2 94</t>
  </si>
  <si>
    <t>C2 +94</t>
  </si>
  <si>
    <t>J56</t>
  </si>
  <si>
    <t>J62</t>
  </si>
  <si>
    <t>J69</t>
  </si>
  <si>
    <t>J77</t>
  </si>
  <si>
    <t>J85</t>
  </si>
  <si>
    <t>J94</t>
  </si>
  <si>
    <t>J105</t>
  </si>
  <si>
    <t>J+105</t>
  </si>
  <si>
    <t>S56</t>
  </si>
  <si>
    <t>S62</t>
  </si>
  <si>
    <t>S69</t>
  </si>
  <si>
    <t>S77</t>
  </si>
  <si>
    <t>S85</t>
  </si>
  <si>
    <t>S94</t>
  </si>
  <si>
    <t>S105</t>
  </si>
  <si>
    <t>S+105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</si>
  <si>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</si>
  <si>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</si>
  <si>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</si>
  <si>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</si>
  <si>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</si>
  <si>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</si>
  <si>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</si>
  <si>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</si>
  <si>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</si>
  <si>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</si>
  <si>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</si>
  <si>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</si>
  <si>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</si>
  <si>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</si>
  <si>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</si>
  <si>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 </t>
  </si>
  <si>
    <t>LISTING INTERNATIONAUX</t>
  </si>
  <si>
    <t>FEMININES</t>
  </si>
  <si>
    <t>DATE :</t>
  </si>
  <si>
    <t>2015-2016</t>
  </si>
  <si>
    <t>1° TRIMESTRE</t>
  </si>
  <si>
    <t>SEXE</t>
  </si>
  <si>
    <t>ZONE</t>
  </si>
  <si>
    <t>REG.</t>
  </si>
  <si>
    <t>CL.</t>
  </si>
  <si>
    <t>LICENCE</t>
  </si>
  <si>
    <t>NOMS</t>
  </si>
  <si>
    <t>Prénoms</t>
  </si>
  <si>
    <t>AN</t>
  </si>
  <si>
    <t>POIDS</t>
  </si>
  <si>
    <t>CLUB</t>
  </si>
  <si>
    <t>NAT</t>
  </si>
  <si>
    <t>ARR</t>
  </si>
  <si>
    <t>EP-J</t>
  </si>
  <si>
    <t>Total</t>
  </si>
  <si>
    <t>SERIE</t>
  </si>
  <si>
    <t>Catég</t>
  </si>
  <si>
    <t>IWF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</si>
  <si>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</si>
  <si>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</si>
  <si>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</si>
  <si>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</si>
  <si>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</si>
  <si>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</si>
  <si>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</si>
  <si>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</si>
  <si>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</si>
  <si>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F</t>
  </si>
  <si>
    <t>NE</t>
  </si>
  <si>
    <t>ALS</t>
  </si>
  <si>
    <t>IMBS</t>
  </si>
  <si>
    <t>HONORINE</t>
  </si>
  <si>
    <t>Dorlisheim FH</t>
  </si>
  <si>
    <t>SO</t>
  </si>
  <si>
    <t>AQU</t>
  </si>
  <si>
    <t>MOCAER</t>
  </si>
  <si>
    <t>Nolwenn</t>
  </si>
  <si>
    <t>SAINT MEDARD</t>
  </si>
  <si>
    <t>CO</t>
  </si>
  <si>
    <t>PDL</t>
  </si>
  <si>
    <t>L'HERMIER</t>
  </si>
  <si>
    <t>Nolwen</t>
  </si>
  <si>
    <t>CJF Laval-Voutré</t>
  </si>
  <si>
    <t>CHRISTOPHEL</t>
  </si>
  <si>
    <t>MARIE</t>
  </si>
  <si>
    <t>ASPTT Strasbourg</t>
  </si>
  <si>
    <t>N</t>
  </si>
  <si>
    <t>IDF</t>
  </si>
  <si>
    <t>MACE</t>
  </si>
  <si>
    <t>DORIANE</t>
  </si>
  <si>
    <t>US METRO</t>
  </si>
  <si>
    <t>RIGAUD</t>
  </si>
  <si>
    <t>Garance</t>
  </si>
  <si>
    <t xml:space="preserve">SE </t>
  </si>
  <si>
    <t>CAZ</t>
  </si>
  <si>
    <t>RICHET</t>
  </si>
  <si>
    <t>Catherine</t>
  </si>
  <si>
    <t>ES Villeneuve Loubet</t>
  </si>
  <si>
    <t>SEST</t>
  </si>
  <si>
    <t>LAN</t>
  </si>
  <si>
    <t>ROMERO</t>
  </si>
  <si>
    <t>Héloïse</t>
  </si>
  <si>
    <t>Narbonne Haltéro</t>
  </si>
  <si>
    <t>BOU</t>
  </si>
  <si>
    <t>COMTE</t>
  </si>
  <si>
    <t>Pauline</t>
  </si>
  <si>
    <t>HC AVALLON</t>
  </si>
  <si>
    <t>RAL</t>
  </si>
  <si>
    <t>BARBIER</t>
  </si>
  <si>
    <t>Clarisse</t>
  </si>
  <si>
    <t xml:space="preserve">VAULX EN VELIN </t>
  </si>
  <si>
    <t>GRAILLOT</t>
  </si>
  <si>
    <t>Vicky</t>
  </si>
  <si>
    <t>HMDB21</t>
  </si>
  <si>
    <t>DOM</t>
  </si>
  <si>
    <t>GUA</t>
  </si>
  <si>
    <t>NUIRO</t>
  </si>
  <si>
    <t>Naomy</t>
  </si>
  <si>
    <t>AHCS/Pointois</t>
  </si>
  <si>
    <t>MAILLOT</t>
  </si>
  <si>
    <t>Asia</t>
  </si>
  <si>
    <t>ASLDD Toulon</t>
  </si>
  <si>
    <t>Nord</t>
  </si>
  <si>
    <t>PIC</t>
  </si>
  <si>
    <t>CABON</t>
  </si>
  <si>
    <t>Ophélie</t>
  </si>
  <si>
    <t>Péronne AAEEP</t>
  </si>
  <si>
    <t>BALACE</t>
  </si>
  <si>
    <t>Julie</t>
  </si>
  <si>
    <t>OTT</t>
  </si>
  <si>
    <t>JUSTINE</t>
  </si>
  <si>
    <t>SHC Haguenau</t>
  </si>
  <si>
    <t>ARNOULD</t>
  </si>
  <si>
    <t>Lutricia</t>
  </si>
  <si>
    <t>Villers-Bretonneux KC</t>
  </si>
  <si>
    <t>ZCO</t>
  </si>
  <si>
    <t>CEN</t>
  </si>
  <si>
    <t>MICHEL</t>
  </si>
  <si>
    <t>Anais</t>
  </si>
  <si>
    <t>AAJ Blois</t>
  </si>
  <si>
    <t>LORENTZ</t>
  </si>
  <si>
    <t>MANON</t>
  </si>
  <si>
    <t>SR Obernai HM</t>
  </si>
  <si>
    <t>PANDOVA</t>
  </si>
  <si>
    <t>DANIELA</t>
  </si>
  <si>
    <t>BLANC-MESNIL</t>
  </si>
  <si>
    <t>BUL</t>
  </si>
  <si>
    <t xml:space="preserve"> -</t>
  </si>
  <si>
    <t>JUAN TELLO</t>
  </si>
  <si>
    <t>Estefania</t>
  </si>
  <si>
    <t>Esp</t>
  </si>
  <si>
    <t>BONNAMANT</t>
  </si>
  <si>
    <t>MELANIE</t>
  </si>
  <si>
    <t>BARDIS</t>
  </si>
  <si>
    <t>Mélanie</t>
  </si>
  <si>
    <t>TCHAKOUNTE</t>
  </si>
  <si>
    <t>DORA</t>
  </si>
  <si>
    <t>MPY</t>
  </si>
  <si>
    <t>LABRUNIE</t>
  </si>
  <si>
    <t>Elise</t>
  </si>
  <si>
    <t>TOULOUSE HC</t>
  </si>
  <si>
    <t>ANDRIEUX</t>
  </si>
  <si>
    <t>Virginie</t>
  </si>
  <si>
    <t>La Ferté Milon CMHM</t>
  </si>
  <si>
    <t>PLANCQ</t>
  </si>
  <si>
    <t>Déborah</t>
  </si>
  <si>
    <t>SAINT AIME</t>
  </si>
  <si>
    <t>Sarah</t>
  </si>
  <si>
    <t>BRIDIER</t>
  </si>
  <si>
    <t>Stéphanie</t>
  </si>
  <si>
    <t>EPIE</t>
  </si>
  <si>
    <t>Osoungu</t>
  </si>
  <si>
    <t>SGT Angers</t>
  </si>
  <si>
    <t>Cam</t>
  </si>
  <si>
    <t>GHEKAP WAFO</t>
  </si>
  <si>
    <t>Myriam</t>
  </si>
  <si>
    <t>NAYO KETCHANKE</t>
  </si>
  <si>
    <t>Gaëlle</t>
  </si>
  <si>
    <t>Clermont Sports</t>
  </si>
  <si>
    <t>VAN BELLINGHEN</t>
  </si>
  <si>
    <t>Anna</t>
  </si>
  <si>
    <t>La Vaillante St Quentin</t>
  </si>
  <si>
    <t>Bel</t>
  </si>
  <si>
    <t>YAMECHI</t>
  </si>
  <si>
    <t>Madeleine</t>
  </si>
  <si>
    <t>CM Orléans</t>
  </si>
  <si>
    <t xml:space="preserve">MASCULINS </t>
  </si>
  <si>
    <t>H</t>
  </si>
  <si>
    <t>REU</t>
  </si>
  <si>
    <t>ESSOB</t>
  </si>
  <si>
    <t>ETIENNE</t>
  </si>
  <si>
    <t>SCHM SAINT PAUL</t>
  </si>
  <si>
    <t>DAVID</t>
  </si>
  <si>
    <t>SERGENT</t>
  </si>
  <si>
    <t>Enzo</t>
  </si>
  <si>
    <t>CANUT</t>
  </si>
  <si>
    <t>Timothé</t>
  </si>
  <si>
    <t>LANDAIS</t>
  </si>
  <si>
    <t>Alexis</t>
  </si>
  <si>
    <t>BERTILI</t>
  </si>
  <si>
    <t>Bernard</t>
  </si>
  <si>
    <t>Body Club Domien</t>
  </si>
  <si>
    <t>NORD</t>
  </si>
  <si>
    <t>NPC</t>
  </si>
  <si>
    <t>FARETIE</t>
  </si>
  <si>
    <t>Sony</t>
  </si>
  <si>
    <t>C.A.ROSENDAEL</t>
  </si>
  <si>
    <t>PEDRAK</t>
  </si>
  <si>
    <t>Benjamin</t>
  </si>
  <si>
    <t>ARNOU-MEUNIER</t>
  </si>
  <si>
    <t>KILLIANN</t>
  </si>
  <si>
    <t>SAINT-MAUR</t>
  </si>
  <si>
    <t>CHA</t>
  </si>
  <si>
    <t>192457</t>
  </si>
  <si>
    <t xml:space="preserve">VAUTARD </t>
  </si>
  <si>
    <t>Brandon</t>
  </si>
  <si>
    <t>Langres HM</t>
  </si>
  <si>
    <t>PRO</t>
  </si>
  <si>
    <t>COULLET</t>
  </si>
  <si>
    <t>ANTHONY</t>
  </si>
  <si>
    <t>EEAR MONTEUX</t>
  </si>
  <si>
    <t>CROITORU</t>
  </si>
  <si>
    <t>Florin</t>
  </si>
  <si>
    <t>Rou</t>
  </si>
  <si>
    <t xml:space="preserve">GOEGEBUER </t>
  </si>
  <si>
    <t>Tom</t>
  </si>
  <si>
    <t>CHCD COMINES</t>
  </si>
  <si>
    <t>BEL</t>
  </si>
  <si>
    <t>MARI</t>
  </si>
  <si>
    <t>CHARLES</t>
  </si>
  <si>
    <t>HM STE TULLE</t>
  </si>
  <si>
    <t>FCO</t>
  </si>
  <si>
    <t>KINGUE MATAM</t>
  </si>
  <si>
    <t>Bernardin</t>
  </si>
  <si>
    <t>LF Besançon</t>
  </si>
  <si>
    <t>AUCOUTURIER</t>
  </si>
  <si>
    <t>Yann</t>
  </si>
  <si>
    <t>MINCHEV</t>
  </si>
  <si>
    <t>ZLATKO</t>
  </si>
  <si>
    <t>FRANCONVILLE</t>
  </si>
  <si>
    <t>Bul</t>
  </si>
  <si>
    <t>LEPAUL</t>
  </si>
  <si>
    <t>Emmanuel</t>
  </si>
  <si>
    <t>CH Luxeuil</t>
  </si>
  <si>
    <t>HENNEQUIN</t>
  </si>
  <si>
    <t>Jean Baptiste</t>
  </si>
  <si>
    <t>HASONA</t>
  </si>
  <si>
    <t>EL-SAYED</t>
  </si>
  <si>
    <t>NEUILLY</t>
  </si>
  <si>
    <t>Egy</t>
  </si>
  <si>
    <t>IMADOUCHENE</t>
  </si>
  <si>
    <t>Romain</t>
  </si>
  <si>
    <t>GHAZARYAN</t>
  </si>
  <si>
    <t>Norik</t>
  </si>
  <si>
    <t>Arm</t>
  </si>
  <si>
    <t>009108</t>
  </si>
  <si>
    <t>FONTENELLE</t>
  </si>
  <si>
    <t>Vincent</t>
  </si>
  <si>
    <t>-</t>
  </si>
  <si>
    <t>MATAM MATAM</t>
  </si>
  <si>
    <t>David</t>
  </si>
  <si>
    <t>MANUSHI</t>
  </si>
  <si>
    <t>REDON</t>
  </si>
  <si>
    <t>WEBSTER</t>
  </si>
  <si>
    <t>Sonny</t>
  </si>
  <si>
    <t>GBR</t>
  </si>
  <si>
    <t>JOUKOV</t>
  </si>
  <si>
    <t>Denis</t>
  </si>
  <si>
    <t>BOULY</t>
  </si>
  <si>
    <t>Kévin</t>
  </si>
  <si>
    <t>Reims HM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</si>
</sst>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_)"/>
    <numFmt numFmtId="165" formatCode="d\ mmmm\ yyyy"/>
    <numFmt numFmtId="166" formatCode="0.0000_)"/>
    <numFmt numFmtId="167" formatCode="0_ ;[Red]\-0,"/>
    <numFmt numFmtId="168" formatCode="0.000_ ;[Red]\-0.000,"/>
    <numFmt numFmtId="169" formatCode="0.00_)"/>
  </numFmts>
  <fonts count="52">
    <font>
      <sz val="10"/>
      <name val="Arial"/>
      <family val="2"/>
    </font>
    <font>
      <sz val="10"/>
      <color indexed="9"/>
      <name val="Arial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22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6"/>
      <color indexed="57"/>
      <name val="Calibri"/>
      <family val="2"/>
    </font>
    <font>
      <b/>
      <sz val="16"/>
      <color indexed="30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0" fontId="3" fillId="35" borderId="11" xfId="0" applyFont="1" applyFill="1" applyBorder="1" applyAlignment="1" applyProtection="1">
      <alignment vertical="center"/>
      <protection locked="0"/>
    </xf>
    <xf numFmtId="0" fontId="4" fillId="36" borderId="11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0" fontId="4" fillId="36" borderId="12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3" fillId="35" borderId="14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165" fontId="5" fillId="0" borderId="16" xfId="0" applyNumberFormat="1" applyFont="1" applyBorder="1" applyAlignment="1" applyProtection="1">
      <alignment horizontal="center" vertical="center"/>
      <protection locked="0"/>
    </xf>
    <xf numFmtId="165" fontId="5" fillId="0" borderId="16" xfId="0" applyNumberFormat="1" applyFont="1" applyBorder="1" applyAlignment="1">
      <alignment vertical="center"/>
    </xf>
    <xf numFmtId="165" fontId="5" fillId="0" borderId="0" xfId="0" applyNumberFormat="1" applyFont="1" applyBorder="1" applyAlignment="1" applyProtection="1">
      <alignment horizontal="center" vertical="center"/>
      <protection locked="0"/>
    </xf>
    <xf numFmtId="166" fontId="7" fillId="38" borderId="0" xfId="0" applyNumberFormat="1" applyFont="1" applyFill="1" applyBorder="1" applyAlignment="1" applyProtection="1">
      <alignment horizontal="center" vertical="center"/>
      <protection/>
    </xf>
    <xf numFmtId="166" fontId="7" fillId="38" borderId="17" xfId="0" applyNumberFormat="1" applyFont="1" applyFill="1" applyBorder="1" applyAlignment="1" applyProtection="1">
      <alignment horizontal="center" vertical="center"/>
      <protection/>
    </xf>
    <xf numFmtId="166" fontId="7" fillId="38" borderId="18" xfId="0" applyNumberFormat="1" applyFont="1" applyFill="1" applyBorder="1" applyAlignment="1" applyProtection="1">
      <alignment horizontal="center" vertical="center"/>
      <protection/>
    </xf>
    <xf numFmtId="1" fontId="7" fillId="38" borderId="18" xfId="0" applyNumberFormat="1" applyFont="1" applyFill="1" applyBorder="1" applyAlignment="1" applyProtection="1">
      <alignment horizontal="center" vertical="center"/>
      <protection/>
    </xf>
    <xf numFmtId="166" fontId="8" fillId="38" borderId="18" xfId="0" applyNumberFormat="1" applyFont="1" applyFill="1" applyBorder="1" applyAlignment="1" applyProtection="1">
      <alignment horizontal="center" vertical="center"/>
      <protection/>
    </xf>
    <xf numFmtId="0" fontId="7" fillId="38" borderId="18" xfId="0" applyFont="1" applyFill="1" applyBorder="1" applyAlignment="1" applyProtection="1">
      <alignment horizontal="center" vertical="center"/>
      <protection/>
    </xf>
    <xf numFmtId="0" fontId="7" fillId="38" borderId="18" xfId="0" applyFont="1" applyFill="1" applyBorder="1" applyAlignment="1">
      <alignment horizontal="center" vertical="center"/>
    </xf>
    <xf numFmtId="0" fontId="7" fillId="38" borderId="19" xfId="0" applyFont="1" applyFill="1" applyBorder="1" applyAlignment="1" applyProtection="1">
      <alignment horizontal="center" vertical="center"/>
      <protection/>
    </xf>
    <xf numFmtId="0" fontId="7" fillId="38" borderId="20" xfId="0" applyFont="1" applyFill="1" applyBorder="1" applyAlignment="1" applyProtection="1">
      <alignment horizontal="center" vertical="center"/>
      <protection/>
    </xf>
    <xf numFmtId="0" fontId="7" fillId="38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vertical="center"/>
    </xf>
    <xf numFmtId="4" fontId="10" fillId="39" borderId="21" xfId="0" applyNumberFormat="1" applyFont="1" applyFill="1" applyBorder="1" applyAlignment="1" applyProtection="1">
      <alignment horizontal="center" vertical="center"/>
      <protection locked="0"/>
    </xf>
    <xf numFmtId="0" fontId="11" fillId="39" borderId="22" xfId="0" applyFont="1" applyFill="1" applyBorder="1" applyAlignment="1" applyProtection="1">
      <alignment horizontal="center" vertical="center"/>
      <protection locked="0"/>
    </xf>
    <xf numFmtId="0" fontId="11" fillId="39" borderId="23" xfId="0" applyFont="1" applyFill="1" applyBorder="1" applyAlignment="1" applyProtection="1">
      <alignment horizontal="center" vertical="center"/>
      <protection locked="0"/>
    </xf>
    <xf numFmtId="1" fontId="11" fillId="39" borderId="23" xfId="0" applyNumberFormat="1" applyFont="1" applyFill="1" applyBorder="1" applyAlignment="1" applyProtection="1">
      <alignment horizontal="center" vertical="center"/>
      <protection locked="0"/>
    </xf>
    <xf numFmtId="0" fontId="6" fillId="39" borderId="23" xfId="0" applyNumberFormat="1" applyFont="1" applyFill="1" applyBorder="1" applyAlignment="1" applyProtection="1">
      <alignment horizontal="center" vertical="center"/>
      <protection locked="0"/>
    </xf>
    <xf numFmtId="0" fontId="12" fillId="39" borderId="23" xfId="0" applyFont="1" applyFill="1" applyBorder="1" applyAlignment="1" applyProtection="1">
      <alignment vertical="center"/>
      <protection locked="0"/>
    </xf>
    <xf numFmtId="0" fontId="12" fillId="39" borderId="23" xfId="0" applyNumberFormat="1" applyFont="1" applyFill="1" applyBorder="1" applyAlignment="1" applyProtection="1">
      <alignment horizontal="center" vertical="center"/>
      <protection locked="0"/>
    </xf>
    <xf numFmtId="2" fontId="11" fillId="39" borderId="23" xfId="0" applyNumberFormat="1" applyFont="1" applyFill="1" applyBorder="1" applyAlignment="1" applyProtection="1">
      <alignment horizontal="center" vertical="center"/>
      <protection locked="0"/>
    </xf>
    <xf numFmtId="164" fontId="11" fillId="39" borderId="23" xfId="0" applyNumberFormat="1" applyFont="1" applyFill="1" applyBorder="1" applyAlignment="1" applyProtection="1">
      <alignment horizontal="center" vertical="center"/>
      <protection locked="0"/>
    </xf>
    <xf numFmtId="167" fontId="12" fillId="39" borderId="23" xfId="0" applyNumberFormat="1" applyFont="1" applyFill="1" applyBorder="1" applyAlignment="1" applyProtection="1">
      <alignment horizontal="center" vertical="center"/>
      <protection locked="0"/>
    </xf>
    <xf numFmtId="167" fontId="13" fillId="39" borderId="23" xfId="0" applyNumberFormat="1" applyFont="1" applyFill="1" applyBorder="1" applyAlignment="1" applyProtection="1">
      <alignment horizontal="center" vertical="center"/>
      <protection/>
    </xf>
    <xf numFmtId="167" fontId="14" fillId="39" borderId="23" xfId="0" applyNumberFormat="1" applyFont="1" applyFill="1" applyBorder="1" applyAlignment="1" applyProtection="1">
      <alignment horizontal="center" vertical="center"/>
      <protection/>
    </xf>
    <xf numFmtId="167" fontId="14" fillId="39" borderId="24" xfId="0" applyNumberFormat="1" applyFont="1" applyFill="1" applyBorder="1" applyAlignment="1" applyProtection="1">
      <alignment horizontal="center" vertical="center"/>
      <protection/>
    </xf>
    <xf numFmtId="1" fontId="6" fillId="39" borderId="24" xfId="0" applyNumberFormat="1" applyFont="1" applyFill="1" applyBorder="1" applyAlignment="1" applyProtection="1">
      <alignment horizontal="right" vertical="center"/>
      <protection/>
    </xf>
    <xf numFmtId="1" fontId="6" fillId="39" borderId="25" xfId="0" applyNumberFormat="1" applyFont="1" applyFill="1" applyBorder="1" applyAlignment="1" applyProtection="1">
      <alignment horizontal="left" vertical="center"/>
      <protection/>
    </xf>
    <xf numFmtId="0" fontId="6" fillId="39" borderId="23" xfId="0" applyFont="1" applyFill="1" applyBorder="1" applyAlignment="1" applyProtection="1">
      <alignment horizontal="center" vertical="center"/>
      <protection/>
    </xf>
    <xf numFmtId="168" fontId="15" fillId="39" borderId="26" xfId="0" applyNumberFormat="1" applyFont="1" applyFill="1" applyBorder="1" applyAlignment="1">
      <alignment horizontal="center" vertical="center"/>
    </xf>
    <xf numFmtId="168" fontId="15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1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29" xfId="0" applyNumberFormat="1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vertical="center"/>
      <protection locked="0"/>
    </xf>
    <xf numFmtId="0" fontId="12" fillId="0" borderId="30" xfId="0" applyNumberFormat="1" applyFont="1" applyFill="1" applyBorder="1" applyAlignment="1" applyProtection="1">
      <alignment horizontal="center" vertical="center"/>
      <protection locked="0"/>
    </xf>
    <xf numFmtId="2" fontId="11" fillId="0" borderId="29" xfId="0" applyNumberFormat="1" applyFont="1" applyFill="1" applyBorder="1" applyAlignment="1" applyProtection="1">
      <alignment horizontal="center" vertical="center"/>
      <protection locked="0"/>
    </xf>
    <xf numFmtId="164" fontId="11" fillId="0" borderId="29" xfId="0" applyNumberFormat="1" applyFont="1" applyFill="1" applyBorder="1" applyAlignment="1" applyProtection="1">
      <alignment horizontal="center" vertical="center"/>
      <protection locked="0"/>
    </xf>
    <xf numFmtId="167" fontId="12" fillId="0" borderId="29" xfId="0" applyNumberFormat="1" applyFont="1" applyFill="1" applyBorder="1" applyAlignment="1" applyProtection="1">
      <alignment horizontal="center" vertical="center"/>
      <protection locked="0"/>
    </xf>
    <xf numFmtId="167" fontId="13" fillId="0" borderId="29" xfId="0" applyNumberFormat="1" applyFont="1" applyFill="1" applyBorder="1" applyAlignment="1" applyProtection="1">
      <alignment horizontal="center" vertical="center"/>
      <protection/>
    </xf>
    <xf numFmtId="167" fontId="14" fillId="0" borderId="29" xfId="0" applyNumberFormat="1" applyFont="1" applyFill="1" applyBorder="1" applyAlignment="1" applyProtection="1">
      <alignment horizontal="center" vertical="center"/>
      <protection/>
    </xf>
    <xf numFmtId="167" fontId="14" fillId="0" borderId="31" xfId="0" applyNumberFormat="1" applyFont="1" applyFill="1" applyBorder="1" applyAlignment="1" applyProtection="1">
      <alignment horizontal="center" vertical="center"/>
      <protection/>
    </xf>
    <xf numFmtId="1" fontId="6" fillId="0" borderId="31" xfId="0" applyNumberFormat="1" applyFont="1" applyFill="1" applyBorder="1" applyAlignment="1" applyProtection="1">
      <alignment horizontal="right" vertical="center"/>
      <protection/>
    </xf>
    <xf numFmtId="1" fontId="6" fillId="0" borderId="32" xfId="0" applyNumberFormat="1" applyFont="1" applyFill="1" applyBorder="1" applyAlignment="1" applyProtection="1">
      <alignment horizontal="left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168" fontId="15" fillId="0" borderId="33" xfId="0" applyNumberFormat="1" applyFont="1" applyFill="1" applyBorder="1" applyAlignment="1">
      <alignment horizontal="center" vertical="center"/>
    </xf>
    <xf numFmtId="4" fontId="10" fillId="40" borderId="21" xfId="0" applyNumberFormat="1" applyFont="1" applyFill="1" applyBorder="1" applyAlignment="1" applyProtection="1">
      <alignment horizontal="center" vertical="center"/>
      <protection locked="0"/>
    </xf>
    <xf numFmtId="0" fontId="11" fillId="40" borderId="22" xfId="0" applyFont="1" applyFill="1" applyBorder="1" applyAlignment="1" applyProtection="1">
      <alignment horizontal="center" vertical="center"/>
      <protection locked="0"/>
    </xf>
    <xf numFmtId="0" fontId="11" fillId="40" borderId="23" xfId="0" applyFont="1" applyFill="1" applyBorder="1" applyAlignment="1" applyProtection="1">
      <alignment horizontal="center" vertical="center"/>
      <protection locked="0"/>
    </xf>
    <xf numFmtId="1" fontId="11" fillId="40" borderId="23" xfId="0" applyNumberFormat="1" applyFont="1" applyFill="1" applyBorder="1" applyAlignment="1" applyProtection="1">
      <alignment horizontal="center" vertical="center"/>
      <protection locked="0"/>
    </xf>
    <xf numFmtId="0" fontId="6" fillId="40" borderId="23" xfId="0" applyNumberFormat="1" applyFont="1" applyFill="1" applyBorder="1" applyAlignment="1" applyProtection="1">
      <alignment horizontal="center" vertical="center"/>
      <protection locked="0"/>
    </xf>
    <xf numFmtId="0" fontId="12" fillId="40" borderId="23" xfId="0" applyFont="1" applyFill="1" applyBorder="1" applyAlignment="1" applyProtection="1">
      <alignment vertical="center"/>
      <protection locked="0"/>
    </xf>
    <xf numFmtId="0" fontId="12" fillId="40" borderId="23" xfId="0" applyNumberFormat="1" applyFont="1" applyFill="1" applyBorder="1" applyAlignment="1" applyProtection="1">
      <alignment horizontal="center" vertical="center"/>
      <protection locked="0"/>
    </xf>
    <xf numFmtId="2" fontId="11" fillId="40" borderId="23" xfId="0" applyNumberFormat="1" applyFont="1" applyFill="1" applyBorder="1" applyAlignment="1" applyProtection="1">
      <alignment horizontal="center" vertical="center"/>
      <protection locked="0"/>
    </xf>
    <xf numFmtId="164" fontId="11" fillId="40" borderId="23" xfId="0" applyNumberFormat="1" applyFont="1" applyFill="1" applyBorder="1" applyAlignment="1" applyProtection="1">
      <alignment horizontal="center" vertical="center"/>
      <protection locked="0"/>
    </xf>
    <xf numFmtId="167" fontId="12" fillId="40" borderId="23" xfId="0" applyNumberFormat="1" applyFont="1" applyFill="1" applyBorder="1" applyAlignment="1" applyProtection="1">
      <alignment horizontal="center" vertical="center"/>
      <protection locked="0"/>
    </xf>
    <xf numFmtId="167" fontId="13" fillId="40" borderId="23" xfId="0" applyNumberFormat="1" applyFont="1" applyFill="1" applyBorder="1" applyAlignment="1" applyProtection="1">
      <alignment horizontal="center" vertical="center"/>
      <protection/>
    </xf>
    <xf numFmtId="167" fontId="14" fillId="40" borderId="23" xfId="0" applyNumberFormat="1" applyFont="1" applyFill="1" applyBorder="1" applyAlignment="1" applyProtection="1">
      <alignment horizontal="center" vertical="center"/>
      <protection/>
    </xf>
    <xf numFmtId="167" fontId="14" fillId="40" borderId="24" xfId="0" applyNumberFormat="1" applyFont="1" applyFill="1" applyBorder="1" applyAlignment="1" applyProtection="1">
      <alignment horizontal="center" vertical="center"/>
      <protection/>
    </xf>
    <xf numFmtId="1" fontId="6" fillId="40" borderId="24" xfId="0" applyNumberFormat="1" applyFont="1" applyFill="1" applyBorder="1" applyAlignment="1" applyProtection="1">
      <alignment horizontal="right" vertical="center"/>
      <protection/>
    </xf>
    <xf numFmtId="1" fontId="6" fillId="40" borderId="25" xfId="0" applyNumberFormat="1" applyFont="1" applyFill="1" applyBorder="1" applyAlignment="1" applyProtection="1">
      <alignment horizontal="left" vertical="center"/>
      <protection/>
    </xf>
    <xf numFmtId="0" fontId="6" fillId="40" borderId="23" xfId="0" applyFont="1" applyFill="1" applyBorder="1" applyAlignment="1" applyProtection="1">
      <alignment horizontal="center" vertical="center"/>
      <protection/>
    </xf>
    <xf numFmtId="168" fontId="15" fillId="40" borderId="26" xfId="0" applyNumberFormat="1" applyFont="1" applyFill="1" applyBorder="1" applyAlignment="1">
      <alignment horizontal="center" vertical="center"/>
    </xf>
    <xf numFmtId="0" fontId="11" fillId="41" borderId="27" xfId="0" applyFont="1" applyFill="1" applyBorder="1" applyAlignment="1" applyProtection="1">
      <alignment horizontal="center" vertical="center"/>
      <protection locked="0"/>
    </xf>
    <xf numFmtId="0" fontId="11" fillId="41" borderId="28" xfId="0" applyFont="1" applyFill="1" applyBorder="1" applyAlignment="1" applyProtection="1">
      <alignment horizontal="center" vertical="center"/>
      <protection locked="0"/>
    </xf>
    <xf numFmtId="1" fontId="11" fillId="41" borderId="28" xfId="0" applyNumberFormat="1" applyFont="1" applyFill="1" applyBorder="1" applyAlignment="1" applyProtection="1">
      <alignment horizontal="center" vertical="center"/>
      <protection locked="0"/>
    </xf>
    <xf numFmtId="0" fontId="6" fillId="41" borderId="29" xfId="0" applyNumberFormat="1" applyFont="1" applyFill="1" applyBorder="1" applyAlignment="1" applyProtection="1">
      <alignment horizontal="center" vertical="center"/>
      <protection locked="0"/>
    </xf>
    <xf numFmtId="0" fontId="12" fillId="41" borderId="28" xfId="0" applyFont="1" applyFill="1" applyBorder="1" applyAlignment="1" applyProtection="1">
      <alignment vertical="center"/>
      <protection locked="0"/>
    </xf>
    <xf numFmtId="0" fontId="12" fillId="41" borderId="30" xfId="0" applyNumberFormat="1" applyFont="1" applyFill="1" applyBorder="1" applyAlignment="1" applyProtection="1">
      <alignment horizontal="center" vertical="center"/>
      <protection locked="0"/>
    </xf>
    <xf numFmtId="2" fontId="11" fillId="41" borderId="29" xfId="0" applyNumberFormat="1" applyFont="1" applyFill="1" applyBorder="1" applyAlignment="1" applyProtection="1">
      <alignment horizontal="center" vertical="center"/>
      <protection locked="0"/>
    </xf>
    <xf numFmtId="164" fontId="11" fillId="41" borderId="29" xfId="0" applyNumberFormat="1" applyFont="1" applyFill="1" applyBorder="1" applyAlignment="1" applyProtection="1">
      <alignment horizontal="center" vertical="center"/>
      <protection locked="0"/>
    </xf>
    <xf numFmtId="167" fontId="12" fillId="41" borderId="29" xfId="0" applyNumberFormat="1" applyFont="1" applyFill="1" applyBorder="1" applyAlignment="1" applyProtection="1">
      <alignment horizontal="center" vertical="center"/>
      <protection locked="0"/>
    </xf>
    <xf numFmtId="167" fontId="13" fillId="41" borderId="29" xfId="0" applyNumberFormat="1" applyFont="1" applyFill="1" applyBorder="1" applyAlignment="1" applyProtection="1">
      <alignment horizontal="center" vertical="center"/>
      <protection/>
    </xf>
    <xf numFmtId="167" fontId="14" fillId="41" borderId="29" xfId="0" applyNumberFormat="1" applyFont="1" applyFill="1" applyBorder="1" applyAlignment="1" applyProtection="1">
      <alignment horizontal="center" vertical="center"/>
      <protection/>
    </xf>
    <xf numFmtId="167" fontId="14" fillId="41" borderId="31" xfId="0" applyNumberFormat="1" applyFont="1" applyFill="1" applyBorder="1" applyAlignment="1" applyProtection="1">
      <alignment horizontal="center" vertical="center"/>
      <protection/>
    </xf>
    <xf numFmtId="1" fontId="6" fillId="41" borderId="31" xfId="0" applyNumberFormat="1" applyFont="1" applyFill="1" applyBorder="1" applyAlignment="1" applyProtection="1">
      <alignment horizontal="right" vertical="center"/>
      <protection/>
    </xf>
    <xf numFmtId="1" fontId="6" fillId="41" borderId="32" xfId="0" applyNumberFormat="1" applyFont="1" applyFill="1" applyBorder="1" applyAlignment="1" applyProtection="1">
      <alignment horizontal="left" vertical="center"/>
      <protection/>
    </xf>
    <xf numFmtId="0" fontId="6" fillId="41" borderId="29" xfId="0" applyFont="1" applyFill="1" applyBorder="1" applyAlignment="1" applyProtection="1">
      <alignment horizontal="center" vertical="center"/>
      <protection/>
    </xf>
    <xf numFmtId="0" fontId="12" fillId="41" borderId="29" xfId="0" applyNumberFormat="1" applyFont="1" applyFill="1" applyBorder="1" applyAlignment="1" applyProtection="1">
      <alignment horizontal="center" vertical="center"/>
      <protection locked="0"/>
    </xf>
    <xf numFmtId="0" fontId="12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164" fontId="10" fillId="0" borderId="34" xfId="0" applyNumberFormat="1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169" fontId="16" fillId="0" borderId="34" xfId="0" applyNumberFormat="1" applyFont="1" applyBorder="1" applyAlignment="1" applyProtection="1">
      <alignment horizontal="center" vertical="center"/>
      <protection locked="0"/>
    </xf>
    <xf numFmtId="167" fontId="16" fillId="0" borderId="34" xfId="0" applyNumberFormat="1" applyFont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4" fillId="35" borderId="11" xfId="0" applyFont="1" applyFill="1" applyBorder="1" applyAlignment="1" applyProtection="1">
      <alignment vertical="center"/>
      <protection locked="0"/>
    </xf>
    <xf numFmtId="0" fontId="12" fillId="0" borderId="35" xfId="0" applyNumberFormat="1" applyFont="1" applyFill="1" applyBorder="1" applyAlignment="1" applyProtection="1">
      <alignment horizontal="center" vertical="center"/>
      <protection locked="0"/>
    </xf>
    <xf numFmtId="0" fontId="7" fillId="38" borderId="18" xfId="0" applyFont="1" applyFill="1" applyBorder="1" applyAlignment="1" applyProtection="1">
      <alignment horizontal="center" vertical="center"/>
      <protection/>
    </xf>
    <xf numFmtId="0" fontId="4" fillId="39" borderId="11" xfId="0" applyFont="1" applyFill="1" applyBorder="1" applyAlignment="1" applyProtection="1">
      <alignment horizontal="center" vertical="center"/>
      <protection locked="0"/>
    </xf>
    <xf numFmtId="14" fontId="4" fillId="39" borderId="11" xfId="0" applyNumberFormat="1" applyFont="1" applyFill="1" applyBorder="1" applyAlignment="1" applyProtection="1">
      <alignment horizontal="center" vertical="center"/>
      <protection locked="0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0" fontId="3" fillId="37" borderId="15" xfId="0" applyFont="1" applyFill="1" applyBorder="1" applyAlignment="1">
      <alignment horizontal="center" vertical="center"/>
    </xf>
    <xf numFmtId="0" fontId="3" fillId="42" borderId="15" xfId="0" applyFont="1" applyFill="1" applyBorder="1" applyAlignment="1" applyProtection="1">
      <alignment horizontal="center" vertical="center"/>
      <protection locked="0"/>
    </xf>
    <xf numFmtId="165" fontId="5" fillId="37" borderId="36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648">
    <dxf>
      <fill>
        <patternFill patternType="solid">
          <fgColor indexed="35"/>
          <bgColor indexed="15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35"/>
          <bgColor indexed="15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35"/>
          <bgColor indexed="15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35"/>
          <bgColor indexed="15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35"/>
          <bgColor indexed="15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35"/>
          <bgColor indexed="15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35"/>
          <bgColor indexed="15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35"/>
          <bgColor indexed="15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35"/>
          <bgColor indexed="15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35"/>
          <bgColor indexed="15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5"/>
          <bgColor indexed="15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35"/>
          <bgColor indexed="15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35"/>
          <bgColor indexed="15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5"/>
          <bgColor indexed="47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5"/>
          <bgColor indexed="47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5"/>
          <bgColor indexed="15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35"/>
          <bgColor indexed="15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5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47"/>
          <bgColor indexed="4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4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4"/>
          <bgColor indexed="46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27"/>
          <bgColor indexed="26"/>
        </patternFill>
      </fill>
    </dxf>
    <dxf>
      <fill>
        <patternFill patternType="solid">
          <fgColor indexed="45"/>
          <bgColor indexed="47"/>
        </patternFill>
      </fill>
    </dxf>
    <dxf>
      <font>
        <b val="0"/>
        <color rgb="FF000000"/>
      </font>
      <fill>
        <patternFill patternType="solid">
          <fgColor rgb="FFF2DCDB"/>
          <bgColor rgb="FFDDD9C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F2DCDB"/>
      <rgbColor rgb="00993366"/>
      <rgbColor rgb="00EBF1DE"/>
      <rgbColor rgb="00DBEEF4"/>
      <rgbColor rgb="00660066"/>
      <rgbColor rgb="00FF8080"/>
      <rgbColor rgb="000070C0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DCE6F1"/>
      <rgbColor rgb="00FFFF66"/>
      <rgbColor rgb="00B7DEE8"/>
      <rgbColor rgb="00E6B9B8"/>
      <rgbColor rgb="00DDD9C3"/>
      <rgbColor rgb="00FAC090"/>
      <rgbColor rgb="003366FF"/>
      <rgbColor rgb="0066FF99"/>
      <rgbColor rgb="0099FF66"/>
      <rgbColor rgb="00FCD5B5"/>
      <rgbColor rgb="00FF9900"/>
      <rgbColor rgb="00E46C0A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276225</xdr:colOff>
      <xdr:row>59</xdr:row>
      <xdr:rowOff>257175</xdr:rowOff>
    </xdr:from>
    <xdr:to>
      <xdr:col>12</xdr:col>
      <xdr:colOff>371475</xdr:colOff>
      <xdr:row>60</xdr:row>
      <xdr:rowOff>180975</xdr:rowOff>
    </xdr:to>
    <xdr:sp>
      <xdr:nvSpPr>
        <xdr:cNvPr id="1" name="Text Box 4"/>
        <xdr:cNvSpPr>
          <a:spLocks/>
        </xdr:cNvSpPr>
      </xdr:nvSpPr>
      <xdr:spPr>
        <a:xfrm>
          <a:off x="9315450" y="15230475"/>
          <a:ext cx="95250" cy="190500"/>
        </a:xfrm>
        <a:custGeom>
          <a:pathLst>
            <a:path h="190500" w="95250">
              <a:moveTo>
                <a:pt x="0" y="0"/>
              </a:moveTo>
              <a:lnTo>
                <a:pt x="291" y="0"/>
              </a:lnTo>
              <a:lnTo>
                <a:pt x="291" y="556"/>
              </a:lnTo>
              <a:lnTo>
                <a:pt x="0" y="556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0</xdr:row>
      <xdr:rowOff>38100</xdr:rowOff>
    </xdr:from>
    <xdr:to>
      <xdr:col>4</xdr:col>
      <xdr:colOff>314325</xdr:colOff>
      <xdr:row>1</xdr:row>
      <xdr:rowOff>600075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8100"/>
          <a:ext cx="14382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276225</xdr:colOff>
      <xdr:row>59</xdr:row>
      <xdr:rowOff>257175</xdr:rowOff>
    </xdr:from>
    <xdr:to>
      <xdr:col>12</xdr:col>
      <xdr:colOff>371475</xdr:colOff>
      <xdr:row>60</xdr:row>
      <xdr:rowOff>180975</xdr:rowOff>
    </xdr:to>
    <xdr:sp>
      <xdr:nvSpPr>
        <xdr:cNvPr id="1" name="Text Box 4"/>
        <xdr:cNvSpPr>
          <a:spLocks/>
        </xdr:cNvSpPr>
      </xdr:nvSpPr>
      <xdr:spPr>
        <a:xfrm>
          <a:off x="9315450" y="15278100"/>
          <a:ext cx="95250" cy="190500"/>
        </a:xfrm>
        <a:custGeom>
          <a:pathLst>
            <a:path h="190500" w="95250">
              <a:moveTo>
                <a:pt x="0" y="0"/>
              </a:moveTo>
              <a:lnTo>
                <a:pt x="291" y="0"/>
              </a:lnTo>
              <a:lnTo>
                <a:pt x="291" y="556"/>
              </a:lnTo>
              <a:lnTo>
                <a:pt x="0" y="556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0</xdr:row>
      <xdr:rowOff>38100</xdr:rowOff>
    </xdr:from>
    <xdr:to>
      <xdr:col>4</xdr:col>
      <xdr:colOff>314325</xdr:colOff>
      <xdr:row>1</xdr:row>
      <xdr:rowOff>600075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8100"/>
          <a:ext cx="14382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9"/>
  <sheetViews>
    <sheetView view="pageBreakPreview" zoomScaleSheetLayoutView="100" zoomScalePageLayoutView="0" workbookViewId="0" topLeftCell="A1">
      <selection activeCell="G29" sqref="G29"/>
    </sheetView>
  </sheetViews>
  <sheetFormatPr defaultColWidth="11.421875" defaultRowHeight="12.75"/>
  <cols>
    <col min="1" max="1" width="11.421875" style="0" customWidth="1"/>
    <col min="2" max="2" width="17.28125" style="0" customWidth="1"/>
    <col min="3" max="4" width="7.140625" style="0" customWidth="1"/>
    <col min="5" max="5" width="7.57421875" style="0" customWidth="1"/>
    <col min="6" max="6" width="8.00390625" style="0" customWidth="1"/>
  </cols>
  <sheetData>
    <row r="1" spans="3:64" ht="12.75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t="s">
        <v>46</v>
      </c>
      <c r="AX1" t="s">
        <v>47</v>
      </c>
      <c r="AY1" t="s">
        <v>48</v>
      </c>
      <c r="AZ1" t="s">
        <v>49</v>
      </c>
      <c r="BA1" t="s">
        <v>50</v>
      </c>
      <c r="BB1" t="s">
        <v>51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57</v>
      </c>
      <c r="BI1" t="s">
        <v>58</v>
      </c>
      <c r="BJ1" t="s">
        <v>59</v>
      </c>
      <c r="BK1" t="s">
        <v>60</v>
      </c>
      <c r="BL1" t="s">
        <v>61</v>
      </c>
    </row>
    <row r="2" spans="2:64" ht="12.75">
      <c r="B2" s="1" t="s">
        <v>62</v>
      </c>
      <c r="C2" s="2">
        <v>20</v>
      </c>
      <c r="D2" s="2">
        <v>25</v>
      </c>
      <c r="E2" s="2">
        <v>25</v>
      </c>
      <c r="F2" s="2">
        <v>35</v>
      </c>
      <c r="G2" s="2">
        <v>40</v>
      </c>
      <c r="H2" s="2">
        <v>45</v>
      </c>
      <c r="I2" s="2">
        <v>50</v>
      </c>
      <c r="J2" s="2">
        <v>60</v>
      </c>
      <c r="K2" s="2">
        <v>30</v>
      </c>
      <c r="L2" s="2">
        <v>35</v>
      </c>
      <c r="M2" s="2">
        <v>45</v>
      </c>
      <c r="N2" s="2">
        <v>50</v>
      </c>
      <c r="O2" s="2">
        <v>55</v>
      </c>
      <c r="P2" s="2">
        <v>60</v>
      </c>
      <c r="Q2" s="2">
        <v>70</v>
      </c>
      <c r="R2" s="2">
        <v>45</v>
      </c>
      <c r="S2" s="2">
        <v>55</v>
      </c>
      <c r="T2" s="2">
        <v>60</v>
      </c>
      <c r="U2" s="2">
        <v>65</v>
      </c>
      <c r="V2" s="2">
        <v>70</v>
      </c>
      <c r="W2" s="2">
        <v>80</v>
      </c>
      <c r="X2" s="2">
        <v>90</v>
      </c>
      <c r="Y2" s="2">
        <v>55</v>
      </c>
      <c r="Z2" s="2">
        <v>65</v>
      </c>
      <c r="AA2" s="2">
        <v>70</v>
      </c>
      <c r="AB2" s="2">
        <v>75</v>
      </c>
      <c r="AC2" s="2">
        <v>80</v>
      </c>
      <c r="AD2" s="2">
        <v>95</v>
      </c>
      <c r="AE2" s="2">
        <v>100</v>
      </c>
      <c r="AF2" s="2">
        <v>35</v>
      </c>
      <c r="AG2" s="2">
        <v>40</v>
      </c>
      <c r="AH2" s="2">
        <v>50</v>
      </c>
      <c r="AI2" s="2">
        <v>75</v>
      </c>
      <c r="AJ2" s="2">
        <v>85</v>
      </c>
      <c r="AK2" s="2">
        <v>90</v>
      </c>
      <c r="AL2" s="2">
        <v>100</v>
      </c>
      <c r="AM2" s="2">
        <v>110</v>
      </c>
      <c r="AN2" s="2">
        <v>120</v>
      </c>
      <c r="AO2" s="2">
        <v>45</v>
      </c>
      <c r="AP2" s="2">
        <v>65</v>
      </c>
      <c r="AQ2" s="2">
        <v>85</v>
      </c>
      <c r="AR2" s="2">
        <v>95</v>
      </c>
      <c r="AS2" s="2">
        <v>110</v>
      </c>
      <c r="AT2" s="2">
        <v>120</v>
      </c>
      <c r="AU2" s="2">
        <v>125</v>
      </c>
      <c r="AV2" s="2">
        <v>135</v>
      </c>
      <c r="AW2" s="2">
        <v>80</v>
      </c>
      <c r="AX2" s="2">
        <v>90</v>
      </c>
      <c r="AY2" s="2">
        <v>110</v>
      </c>
      <c r="AZ2" s="2">
        <v>130</v>
      </c>
      <c r="BA2" s="2">
        <v>145</v>
      </c>
      <c r="BB2" s="2">
        <v>150</v>
      </c>
      <c r="BC2" s="2">
        <v>155</v>
      </c>
      <c r="BD2" s="2">
        <v>165</v>
      </c>
      <c r="BE2" s="2">
        <v>95</v>
      </c>
      <c r="BF2" s="2">
        <v>120</v>
      </c>
      <c r="BG2" s="2">
        <v>130</v>
      </c>
      <c r="BH2" s="2">
        <v>150</v>
      </c>
      <c r="BI2" s="2">
        <v>165</v>
      </c>
      <c r="BJ2" s="2">
        <v>170</v>
      </c>
      <c r="BK2" s="2">
        <v>175</v>
      </c>
      <c r="BL2" s="2">
        <v>185</v>
      </c>
    </row>
    <row r="3" spans="2:64" ht="12.75">
      <c r="B3" t="s">
        <v>63</v>
      </c>
      <c r="C3" s="2">
        <v>25</v>
      </c>
      <c r="D3" s="2">
        <v>30</v>
      </c>
      <c r="E3" s="2">
        <v>35</v>
      </c>
      <c r="F3" s="2">
        <v>45</v>
      </c>
      <c r="G3" s="2">
        <v>50</v>
      </c>
      <c r="H3" s="2">
        <v>55</v>
      </c>
      <c r="I3" s="2">
        <v>60</v>
      </c>
      <c r="J3" s="2">
        <v>70</v>
      </c>
      <c r="K3" s="2">
        <v>40</v>
      </c>
      <c r="L3" s="2">
        <v>45</v>
      </c>
      <c r="M3" s="2">
        <v>55</v>
      </c>
      <c r="N3" s="2">
        <v>60</v>
      </c>
      <c r="O3" s="2">
        <v>65</v>
      </c>
      <c r="P3" s="2">
        <v>70</v>
      </c>
      <c r="Q3" s="2">
        <v>80</v>
      </c>
      <c r="R3" s="2">
        <v>55</v>
      </c>
      <c r="S3" s="2">
        <v>65</v>
      </c>
      <c r="T3" s="2">
        <v>70</v>
      </c>
      <c r="U3" s="2">
        <v>75</v>
      </c>
      <c r="V3" s="2">
        <v>80</v>
      </c>
      <c r="W3" s="2">
        <v>95</v>
      </c>
      <c r="X3" s="2">
        <v>100</v>
      </c>
      <c r="Y3" s="2">
        <v>65</v>
      </c>
      <c r="Z3" s="2">
        <v>75</v>
      </c>
      <c r="AA3" s="2">
        <v>80</v>
      </c>
      <c r="AB3" s="2">
        <v>85</v>
      </c>
      <c r="AC3" s="2">
        <v>90</v>
      </c>
      <c r="AD3" s="2">
        <v>105</v>
      </c>
      <c r="AE3" s="2">
        <v>110</v>
      </c>
      <c r="AF3" s="3">
        <v>50</v>
      </c>
      <c r="AG3" s="3">
        <v>55</v>
      </c>
      <c r="AH3" s="3">
        <v>70</v>
      </c>
      <c r="AI3" s="3">
        <v>95</v>
      </c>
      <c r="AJ3" s="3">
        <v>105</v>
      </c>
      <c r="AK3" s="3">
        <v>110</v>
      </c>
      <c r="AL3" s="3">
        <v>120</v>
      </c>
      <c r="AM3" s="3">
        <v>130</v>
      </c>
      <c r="AN3" s="3">
        <v>140</v>
      </c>
      <c r="AO3" s="3">
        <v>65</v>
      </c>
      <c r="AP3" s="3">
        <v>85</v>
      </c>
      <c r="AQ3" s="3">
        <v>105</v>
      </c>
      <c r="AR3" s="3">
        <v>115</v>
      </c>
      <c r="AS3" s="3">
        <v>130</v>
      </c>
      <c r="AT3" s="3">
        <v>140</v>
      </c>
      <c r="AU3" s="3">
        <v>145</v>
      </c>
      <c r="AV3" s="3">
        <v>155</v>
      </c>
      <c r="AW3" s="3">
        <v>100</v>
      </c>
      <c r="AX3" s="3">
        <v>120</v>
      </c>
      <c r="AY3" s="3">
        <v>130</v>
      </c>
      <c r="AZ3" s="3">
        <v>150</v>
      </c>
      <c r="BA3" s="3">
        <v>165</v>
      </c>
      <c r="BB3" s="3">
        <v>170</v>
      </c>
      <c r="BC3" s="3">
        <v>175</v>
      </c>
      <c r="BD3" s="3">
        <v>185</v>
      </c>
      <c r="BE3" s="3">
        <v>115</v>
      </c>
      <c r="BF3" s="3">
        <v>135</v>
      </c>
      <c r="BG3" s="3">
        <v>150</v>
      </c>
      <c r="BH3" s="3">
        <v>170</v>
      </c>
      <c r="BI3" s="3">
        <v>185</v>
      </c>
      <c r="BJ3" s="3">
        <v>190</v>
      </c>
      <c r="BK3" s="3">
        <v>195</v>
      </c>
      <c r="BL3" s="3">
        <v>205</v>
      </c>
    </row>
    <row r="4" spans="2:64" ht="12.75">
      <c r="B4" t="s">
        <v>64</v>
      </c>
      <c r="C4" s="2">
        <v>35</v>
      </c>
      <c r="D4" s="2">
        <v>40</v>
      </c>
      <c r="E4" s="2">
        <v>45</v>
      </c>
      <c r="F4" s="2">
        <v>55</v>
      </c>
      <c r="G4" s="2">
        <v>60</v>
      </c>
      <c r="H4" s="2">
        <v>65</v>
      </c>
      <c r="I4" s="2">
        <v>70</v>
      </c>
      <c r="J4" s="2">
        <v>80</v>
      </c>
      <c r="K4" s="2">
        <v>50</v>
      </c>
      <c r="L4" s="2">
        <v>55</v>
      </c>
      <c r="M4" s="2">
        <v>65</v>
      </c>
      <c r="N4" s="2">
        <v>70</v>
      </c>
      <c r="O4" s="2">
        <v>75</v>
      </c>
      <c r="P4" s="2">
        <v>80</v>
      </c>
      <c r="Q4" s="2">
        <v>95</v>
      </c>
      <c r="R4" s="2">
        <v>65</v>
      </c>
      <c r="S4" s="2">
        <v>75</v>
      </c>
      <c r="T4" s="2">
        <v>80</v>
      </c>
      <c r="U4" s="2">
        <v>85</v>
      </c>
      <c r="V4" s="2">
        <v>90</v>
      </c>
      <c r="W4" s="2">
        <v>105</v>
      </c>
      <c r="X4" s="2">
        <v>110</v>
      </c>
      <c r="Y4" s="2">
        <v>75</v>
      </c>
      <c r="Z4" s="2">
        <v>85</v>
      </c>
      <c r="AA4" s="2">
        <v>90</v>
      </c>
      <c r="AB4" s="2">
        <v>95</v>
      </c>
      <c r="AC4" s="2">
        <v>105</v>
      </c>
      <c r="AD4" s="2">
        <v>115</v>
      </c>
      <c r="AE4" s="2">
        <v>125</v>
      </c>
      <c r="AF4" s="3">
        <v>60</v>
      </c>
      <c r="AG4" s="3">
        <v>65</v>
      </c>
      <c r="AH4" s="3">
        <v>85</v>
      </c>
      <c r="AI4" s="3">
        <v>105</v>
      </c>
      <c r="AJ4" s="3">
        <v>115</v>
      </c>
      <c r="AK4" s="3">
        <v>130</v>
      </c>
      <c r="AL4" s="3">
        <v>140</v>
      </c>
      <c r="AM4" s="3">
        <v>145</v>
      </c>
      <c r="AN4" s="3">
        <v>155</v>
      </c>
      <c r="AO4" s="3">
        <v>80</v>
      </c>
      <c r="AP4" s="3">
        <v>100</v>
      </c>
      <c r="AQ4" s="3">
        <v>120</v>
      </c>
      <c r="AR4" s="3">
        <v>130</v>
      </c>
      <c r="AS4" s="3">
        <v>150</v>
      </c>
      <c r="AT4" s="3">
        <v>160</v>
      </c>
      <c r="AU4" s="3">
        <v>165</v>
      </c>
      <c r="AV4" s="3">
        <v>175</v>
      </c>
      <c r="AW4" s="3">
        <v>115</v>
      </c>
      <c r="AX4" s="3">
        <v>135</v>
      </c>
      <c r="AY4" s="3">
        <v>150</v>
      </c>
      <c r="AZ4" s="3">
        <v>170</v>
      </c>
      <c r="BA4" s="3">
        <v>185</v>
      </c>
      <c r="BB4" s="3">
        <v>190</v>
      </c>
      <c r="BC4" s="3">
        <v>195</v>
      </c>
      <c r="BD4" s="3">
        <v>205</v>
      </c>
      <c r="BE4" s="3">
        <v>130</v>
      </c>
      <c r="BF4" s="3">
        <v>150</v>
      </c>
      <c r="BG4" s="3">
        <v>170</v>
      </c>
      <c r="BH4" s="3">
        <v>190</v>
      </c>
      <c r="BI4" s="3">
        <v>205</v>
      </c>
      <c r="BJ4" s="3">
        <v>215</v>
      </c>
      <c r="BK4" s="3">
        <v>220</v>
      </c>
      <c r="BL4" s="3">
        <v>225</v>
      </c>
    </row>
    <row r="5" spans="2:64" ht="12.75">
      <c r="B5" t="s">
        <v>65</v>
      </c>
      <c r="C5" s="2">
        <v>45</v>
      </c>
      <c r="D5" s="2">
        <v>50</v>
      </c>
      <c r="E5" s="2">
        <v>55</v>
      </c>
      <c r="F5" s="2">
        <v>65</v>
      </c>
      <c r="G5" s="2">
        <v>70</v>
      </c>
      <c r="H5" s="2">
        <v>75</v>
      </c>
      <c r="I5" s="2">
        <v>80</v>
      </c>
      <c r="J5" s="2">
        <v>95</v>
      </c>
      <c r="K5" s="2">
        <v>60</v>
      </c>
      <c r="L5" s="2">
        <v>65</v>
      </c>
      <c r="M5" s="2">
        <v>75</v>
      </c>
      <c r="N5" s="2">
        <v>80</v>
      </c>
      <c r="O5" s="2">
        <v>85</v>
      </c>
      <c r="P5" s="2">
        <v>90</v>
      </c>
      <c r="Q5" s="2">
        <v>105</v>
      </c>
      <c r="R5" s="2">
        <v>75</v>
      </c>
      <c r="S5" s="2">
        <v>85</v>
      </c>
      <c r="T5" s="2">
        <v>90</v>
      </c>
      <c r="U5" s="2">
        <v>95</v>
      </c>
      <c r="V5" s="2">
        <v>105</v>
      </c>
      <c r="W5" s="2">
        <v>115</v>
      </c>
      <c r="X5" s="2">
        <v>125</v>
      </c>
      <c r="Y5" s="2">
        <v>85</v>
      </c>
      <c r="Z5" s="2">
        <v>95</v>
      </c>
      <c r="AA5" s="2">
        <v>100</v>
      </c>
      <c r="AB5" s="2">
        <v>110</v>
      </c>
      <c r="AC5" s="2">
        <v>120</v>
      </c>
      <c r="AD5" s="2">
        <v>130</v>
      </c>
      <c r="AE5" s="2">
        <v>140</v>
      </c>
      <c r="AF5" s="3">
        <v>75</v>
      </c>
      <c r="AG5" s="3">
        <v>80</v>
      </c>
      <c r="AH5" s="3">
        <v>100</v>
      </c>
      <c r="AI5" s="3">
        <v>120</v>
      </c>
      <c r="AJ5" s="3">
        <v>130</v>
      </c>
      <c r="AK5" s="3">
        <v>150</v>
      </c>
      <c r="AL5" s="3">
        <v>160</v>
      </c>
      <c r="AM5" s="3">
        <v>165</v>
      </c>
      <c r="AN5" s="3">
        <v>175</v>
      </c>
      <c r="AO5" s="3">
        <v>95</v>
      </c>
      <c r="AP5" s="3">
        <v>115</v>
      </c>
      <c r="AQ5" s="3">
        <v>135</v>
      </c>
      <c r="AR5" s="3">
        <v>150</v>
      </c>
      <c r="AS5" s="3">
        <v>170</v>
      </c>
      <c r="AT5" s="3">
        <v>180</v>
      </c>
      <c r="AU5" s="3">
        <v>185</v>
      </c>
      <c r="AV5" s="3">
        <v>195</v>
      </c>
      <c r="AW5" s="3">
        <v>130</v>
      </c>
      <c r="AX5" s="3">
        <v>150</v>
      </c>
      <c r="AY5" s="3">
        <v>170</v>
      </c>
      <c r="AZ5" s="3">
        <v>190</v>
      </c>
      <c r="BA5" s="3">
        <v>205</v>
      </c>
      <c r="BB5" s="3">
        <v>215</v>
      </c>
      <c r="BC5" s="3">
        <v>220</v>
      </c>
      <c r="BD5" s="3">
        <v>225</v>
      </c>
      <c r="BE5" s="3">
        <v>145</v>
      </c>
      <c r="BF5" s="3">
        <v>170</v>
      </c>
      <c r="BG5" s="3">
        <v>190</v>
      </c>
      <c r="BH5" s="3">
        <v>210</v>
      </c>
      <c r="BI5" s="3">
        <v>225</v>
      </c>
      <c r="BJ5" s="3">
        <v>235</v>
      </c>
      <c r="BK5" s="3">
        <v>245</v>
      </c>
      <c r="BL5" s="3">
        <v>250</v>
      </c>
    </row>
    <row r="6" spans="2:64" ht="12.75">
      <c r="B6" t="s">
        <v>66</v>
      </c>
      <c r="C6" s="2">
        <v>50</v>
      </c>
      <c r="D6" s="2">
        <v>60</v>
      </c>
      <c r="E6" s="2">
        <v>65</v>
      </c>
      <c r="F6" s="2">
        <v>75</v>
      </c>
      <c r="G6" s="2">
        <v>80</v>
      </c>
      <c r="H6" s="2">
        <v>85</v>
      </c>
      <c r="I6" s="2">
        <v>90</v>
      </c>
      <c r="J6" s="2">
        <v>105</v>
      </c>
      <c r="K6" s="2">
        <v>70</v>
      </c>
      <c r="L6" s="2">
        <v>75</v>
      </c>
      <c r="M6" s="2">
        <v>85</v>
      </c>
      <c r="N6" s="2">
        <v>90</v>
      </c>
      <c r="O6" s="2">
        <v>95</v>
      </c>
      <c r="P6" s="2">
        <v>105</v>
      </c>
      <c r="Q6" s="2">
        <v>115</v>
      </c>
      <c r="R6" s="2">
        <v>85</v>
      </c>
      <c r="S6" s="2">
        <v>95</v>
      </c>
      <c r="T6" s="2">
        <v>100</v>
      </c>
      <c r="U6" s="2">
        <v>110</v>
      </c>
      <c r="V6" s="2">
        <v>120</v>
      </c>
      <c r="W6" s="2">
        <v>130</v>
      </c>
      <c r="X6" s="2">
        <v>140</v>
      </c>
      <c r="Y6" s="2">
        <v>95</v>
      </c>
      <c r="Z6" s="2">
        <v>105</v>
      </c>
      <c r="AA6" s="2">
        <v>115</v>
      </c>
      <c r="AB6" s="2">
        <v>125</v>
      </c>
      <c r="AC6" s="2">
        <v>135</v>
      </c>
      <c r="AD6" s="2">
        <v>145</v>
      </c>
      <c r="AE6" s="2">
        <v>150</v>
      </c>
      <c r="AF6" s="3">
        <v>90</v>
      </c>
      <c r="AG6" s="3">
        <v>95</v>
      </c>
      <c r="AH6" s="3">
        <v>115</v>
      </c>
      <c r="AI6" s="3">
        <v>135</v>
      </c>
      <c r="AJ6" s="3">
        <v>150</v>
      </c>
      <c r="AK6" s="3">
        <v>170</v>
      </c>
      <c r="AL6" s="3">
        <v>180</v>
      </c>
      <c r="AM6" s="3">
        <v>185</v>
      </c>
      <c r="AN6" s="3">
        <v>195</v>
      </c>
      <c r="AO6" s="3">
        <v>110</v>
      </c>
      <c r="AP6" s="3">
        <v>130</v>
      </c>
      <c r="AQ6" s="3">
        <v>150</v>
      </c>
      <c r="AR6" s="3">
        <v>170</v>
      </c>
      <c r="AS6" s="3">
        <v>185</v>
      </c>
      <c r="AT6" s="3">
        <v>200</v>
      </c>
      <c r="AU6" s="3">
        <v>210</v>
      </c>
      <c r="AV6" s="3">
        <v>220</v>
      </c>
      <c r="AW6" s="3">
        <v>145</v>
      </c>
      <c r="AX6" s="3">
        <v>170</v>
      </c>
      <c r="AY6" s="3">
        <v>190</v>
      </c>
      <c r="AZ6" s="3">
        <v>210</v>
      </c>
      <c r="BA6" s="3">
        <v>225</v>
      </c>
      <c r="BB6" s="3">
        <v>235</v>
      </c>
      <c r="BC6" s="3">
        <v>245</v>
      </c>
      <c r="BD6" s="3">
        <v>250</v>
      </c>
      <c r="BE6" s="3">
        <v>170</v>
      </c>
      <c r="BF6" s="3">
        <v>190</v>
      </c>
      <c r="BG6" s="3">
        <v>220</v>
      </c>
      <c r="BH6" s="3">
        <v>240</v>
      </c>
      <c r="BI6" s="3">
        <v>250</v>
      </c>
      <c r="BJ6" s="3">
        <v>260</v>
      </c>
      <c r="BK6" s="3">
        <v>270</v>
      </c>
      <c r="BL6" s="3">
        <v>280</v>
      </c>
    </row>
    <row r="7" spans="2:64" ht="12.75">
      <c r="B7" t="s">
        <v>67</v>
      </c>
      <c r="C7" s="2">
        <v>60</v>
      </c>
      <c r="D7" s="2">
        <v>70</v>
      </c>
      <c r="E7" s="2">
        <v>75</v>
      </c>
      <c r="F7" s="2">
        <v>85</v>
      </c>
      <c r="G7" s="2">
        <v>90</v>
      </c>
      <c r="H7" s="2">
        <v>95</v>
      </c>
      <c r="I7" s="2">
        <v>105</v>
      </c>
      <c r="J7" s="2">
        <v>115</v>
      </c>
      <c r="K7" s="2">
        <v>80</v>
      </c>
      <c r="L7" s="2">
        <v>85</v>
      </c>
      <c r="M7" s="2">
        <v>95</v>
      </c>
      <c r="N7" s="2">
        <v>100</v>
      </c>
      <c r="O7" s="2">
        <v>110</v>
      </c>
      <c r="P7" s="2">
        <v>120</v>
      </c>
      <c r="Q7" s="2">
        <v>130</v>
      </c>
      <c r="R7" s="2">
        <v>95</v>
      </c>
      <c r="S7" s="2">
        <v>105</v>
      </c>
      <c r="T7" s="2">
        <v>115</v>
      </c>
      <c r="U7" s="2">
        <v>125</v>
      </c>
      <c r="V7" s="2">
        <v>135</v>
      </c>
      <c r="W7" s="2">
        <v>145</v>
      </c>
      <c r="X7" s="2">
        <v>150</v>
      </c>
      <c r="Y7" s="2">
        <v>110</v>
      </c>
      <c r="Z7" s="2">
        <v>120</v>
      </c>
      <c r="AA7" s="2">
        <v>130</v>
      </c>
      <c r="AB7" s="2">
        <v>140</v>
      </c>
      <c r="AC7" s="2">
        <v>150</v>
      </c>
      <c r="AD7" s="2">
        <v>160</v>
      </c>
      <c r="AE7" s="2">
        <v>170</v>
      </c>
      <c r="AF7" s="3">
        <v>105</v>
      </c>
      <c r="AG7" s="3">
        <v>110</v>
      </c>
      <c r="AH7" s="3">
        <v>130</v>
      </c>
      <c r="AI7" s="3">
        <v>150</v>
      </c>
      <c r="AJ7" s="3">
        <v>170</v>
      </c>
      <c r="AK7" s="3">
        <v>185</v>
      </c>
      <c r="AL7" s="3">
        <v>200</v>
      </c>
      <c r="AM7" s="3">
        <v>210</v>
      </c>
      <c r="AN7" s="3">
        <v>220</v>
      </c>
      <c r="AO7" s="3">
        <v>120</v>
      </c>
      <c r="AP7" s="3">
        <v>145</v>
      </c>
      <c r="AQ7" s="3">
        <v>170</v>
      </c>
      <c r="AR7" s="3">
        <v>190</v>
      </c>
      <c r="AS7" s="3">
        <v>200</v>
      </c>
      <c r="AT7" s="3">
        <v>220</v>
      </c>
      <c r="AU7" s="3">
        <v>225</v>
      </c>
      <c r="AV7" s="3">
        <v>235</v>
      </c>
      <c r="AW7" s="3">
        <v>170</v>
      </c>
      <c r="AX7" s="3">
        <v>190</v>
      </c>
      <c r="AY7" s="3">
        <v>220</v>
      </c>
      <c r="AZ7" s="3">
        <v>240</v>
      </c>
      <c r="BA7" s="3">
        <v>250</v>
      </c>
      <c r="BB7" s="3">
        <v>260</v>
      </c>
      <c r="BC7" s="3">
        <v>270</v>
      </c>
      <c r="BD7" s="3">
        <v>280</v>
      </c>
      <c r="BE7" s="3">
        <v>190</v>
      </c>
      <c r="BF7" s="3">
        <v>210</v>
      </c>
      <c r="BG7" s="3">
        <v>240</v>
      </c>
      <c r="BH7" s="3">
        <v>265</v>
      </c>
      <c r="BI7" s="3">
        <v>280</v>
      </c>
      <c r="BJ7" s="3">
        <v>290</v>
      </c>
      <c r="BK7" s="3">
        <v>300</v>
      </c>
      <c r="BL7" s="3">
        <v>310</v>
      </c>
    </row>
    <row r="8" spans="2:64" ht="12.75">
      <c r="B8" t="s">
        <v>68</v>
      </c>
      <c r="C8" s="2">
        <v>70</v>
      </c>
      <c r="D8" s="2">
        <v>80</v>
      </c>
      <c r="E8" s="2">
        <v>85</v>
      </c>
      <c r="F8" s="2">
        <v>95</v>
      </c>
      <c r="G8" s="2">
        <v>100</v>
      </c>
      <c r="H8" s="2">
        <v>110</v>
      </c>
      <c r="I8" s="2">
        <v>120</v>
      </c>
      <c r="J8" s="2">
        <v>130</v>
      </c>
      <c r="K8" s="2">
        <v>90</v>
      </c>
      <c r="L8" s="2">
        <v>95</v>
      </c>
      <c r="M8" s="2">
        <v>105</v>
      </c>
      <c r="N8" s="2">
        <v>115</v>
      </c>
      <c r="O8" s="2">
        <v>125</v>
      </c>
      <c r="P8" s="2">
        <v>135</v>
      </c>
      <c r="Q8" s="2">
        <v>145</v>
      </c>
      <c r="R8" s="2">
        <v>110</v>
      </c>
      <c r="S8" s="2">
        <v>120</v>
      </c>
      <c r="T8" s="2">
        <v>130</v>
      </c>
      <c r="U8" s="2">
        <v>140</v>
      </c>
      <c r="V8" s="2">
        <v>150</v>
      </c>
      <c r="W8" s="2">
        <v>160</v>
      </c>
      <c r="X8" s="2">
        <v>170</v>
      </c>
      <c r="Y8" s="2">
        <v>125</v>
      </c>
      <c r="Z8" s="2">
        <v>140</v>
      </c>
      <c r="AA8" s="2">
        <v>150</v>
      </c>
      <c r="AB8" s="2">
        <v>160</v>
      </c>
      <c r="AC8" s="2">
        <v>170</v>
      </c>
      <c r="AD8" s="2">
        <v>180</v>
      </c>
      <c r="AE8" s="2">
        <v>190</v>
      </c>
      <c r="AF8" s="3">
        <v>115</v>
      </c>
      <c r="AG8" s="3">
        <v>120</v>
      </c>
      <c r="AH8" s="3">
        <v>145</v>
      </c>
      <c r="AI8" s="3">
        <v>170</v>
      </c>
      <c r="AJ8" s="3">
        <v>190</v>
      </c>
      <c r="AK8" s="3">
        <v>200</v>
      </c>
      <c r="AL8" s="3">
        <v>220</v>
      </c>
      <c r="AM8" s="3">
        <v>225</v>
      </c>
      <c r="AN8" s="3">
        <v>235</v>
      </c>
      <c r="AO8" s="3">
        <v>135</v>
      </c>
      <c r="AP8" s="3">
        <v>170</v>
      </c>
      <c r="AQ8" s="3">
        <v>190</v>
      </c>
      <c r="AR8" s="3">
        <v>210</v>
      </c>
      <c r="AS8" s="3">
        <v>220</v>
      </c>
      <c r="AT8" s="3">
        <v>240</v>
      </c>
      <c r="AU8" s="3">
        <v>250</v>
      </c>
      <c r="AV8" s="3">
        <v>260</v>
      </c>
      <c r="AW8" s="3">
        <v>190</v>
      </c>
      <c r="AX8" s="3">
        <v>210</v>
      </c>
      <c r="AY8" s="3">
        <v>240</v>
      </c>
      <c r="AZ8" s="3">
        <v>260</v>
      </c>
      <c r="BA8" s="3">
        <v>280</v>
      </c>
      <c r="BB8" s="3">
        <v>290</v>
      </c>
      <c r="BC8" s="3">
        <v>300</v>
      </c>
      <c r="BD8" s="3">
        <v>310</v>
      </c>
      <c r="BE8" s="3">
        <v>210</v>
      </c>
      <c r="BF8" s="3">
        <v>230</v>
      </c>
      <c r="BG8" s="3">
        <v>260</v>
      </c>
      <c r="BH8" s="3">
        <v>285</v>
      </c>
      <c r="BI8" s="3">
        <v>300</v>
      </c>
      <c r="BJ8" s="3">
        <v>310</v>
      </c>
      <c r="BK8" s="3">
        <v>325</v>
      </c>
      <c r="BL8" s="3">
        <v>330</v>
      </c>
    </row>
    <row r="9" spans="2:64" ht="12.75">
      <c r="B9" t="s">
        <v>69</v>
      </c>
      <c r="C9" s="2">
        <v>80</v>
      </c>
      <c r="D9" s="2">
        <v>90</v>
      </c>
      <c r="E9" s="2">
        <v>95</v>
      </c>
      <c r="F9" s="2">
        <v>105</v>
      </c>
      <c r="G9" s="2">
        <v>115</v>
      </c>
      <c r="H9" s="2">
        <v>125</v>
      </c>
      <c r="I9" s="2">
        <v>135</v>
      </c>
      <c r="J9" s="2">
        <v>145</v>
      </c>
      <c r="K9" s="2">
        <v>100</v>
      </c>
      <c r="L9" s="2">
        <v>110</v>
      </c>
      <c r="M9" s="2">
        <v>120</v>
      </c>
      <c r="N9" s="2">
        <v>130</v>
      </c>
      <c r="O9" s="2">
        <v>140</v>
      </c>
      <c r="P9" s="2">
        <v>150</v>
      </c>
      <c r="Q9" s="2">
        <v>160</v>
      </c>
      <c r="R9" s="2">
        <v>125</v>
      </c>
      <c r="S9" s="2">
        <v>135</v>
      </c>
      <c r="T9" s="2">
        <v>150</v>
      </c>
      <c r="U9" s="2">
        <v>160</v>
      </c>
      <c r="V9" s="2">
        <v>170</v>
      </c>
      <c r="W9" s="2">
        <v>180</v>
      </c>
      <c r="X9" s="2">
        <v>190</v>
      </c>
      <c r="Y9" s="2">
        <v>140</v>
      </c>
      <c r="Z9" s="2">
        <v>160</v>
      </c>
      <c r="AA9" s="2">
        <v>170</v>
      </c>
      <c r="AB9" s="2">
        <v>180</v>
      </c>
      <c r="AC9" s="2">
        <v>190</v>
      </c>
      <c r="AD9" s="2">
        <v>195</v>
      </c>
      <c r="AE9" s="2">
        <v>210</v>
      </c>
      <c r="AF9" s="3">
        <v>130</v>
      </c>
      <c r="AG9" s="3">
        <v>135</v>
      </c>
      <c r="AH9" s="3">
        <v>170</v>
      </c>
      <c r="AI9" s="3">
        <v>190</v>
      </c>
      <c r="AJ9" s="3">
        <v>210</v>
      </c>
      <c r="AK9" s="3">
        <v>220</v>
      </c>
      <c r="AL9" s="3">
        <v>240</v>
      </c>
      <c r="AM9" s="3">
        <v>250</v>
      </c>
      <c r="AN9" s="3">
        <v>260</v>
      </c>
      <c r="AO9" s="3">
        <v>150</v>
      </c>
      <c r="AP9" s="3">
        <v>190</v>
      </c>
      <c r="AQ9" s="3">
        <v>210</v>
      </c>
      <c r="AR9" s="3">
        <v>230</v>
      </c>
      <c r="AS9" s="3">
        <v>250</v>
      </c>
      <c r="AT9" s="3">
        <v>260</v>
      </c>
      <c r="AU9" s="3">
        <v>280</v>
      </c>
      <c r="AV9" s="3">
        <v>280</v>
      </c>
      <c r="AW9" s="3">
        <v>210</v>
      </c>
      <c r="AX9" s="3">
        <v>230</v>
      </c>
      <c r="AY9" s="3">
        <v>250</v>
      </c>
      <c r="AZ9" s="3">
        <v>285</v>
      </c>
      <c r="BA9" s="3">
        <v>300</v>
      </c>
      <c r="BB9" s="3">
        <v>310</v>
      </c>
      <c r="BC9" s="3">
        <v>325</v>
      </c>
      <c r="BD9" s="3">
        <v>330</v>
      </c>
      <c r="BE9" s="3">
        <v>225</v>
      </c>
      <c r="BF9" s="3">
        <v>255</v>
      </c>
      <c r="BG9" s="3">
        <v>275</v>
      </c>
      <c r="BH9" s="3">
        <v>305</v>
      </c>
      <c r="BI9" s="3">
        <v>325</v>
      </c>
      <c r="BJ9" s="3">
        <v>330</v>
      </c>
      <c r="BK9" s="3">
        <v>345</v>
      </c>
      <c r="BL9" s="3">
        <v>355</v>
      </c>
    </row>
    <row r="10" spans="2:64" ht="12.75">
      <c r="B10" t="s">
        <v>70</v>
      </c>
      <c r="C10" s="2">
        <v>1000</v>
      </c>
      <c r="D10" s="2">
        <v>1000</v>
      </c>
      <c r="E10" s="2">
        <v>1000</v>
      </c>
      <c r="F10" s="2">
        <v>1000</v>
      </c>
      <c r="G10" s="2">
        <v>1000</v>
      </c>
      <c r="H10" s="2">
        <v>1000</v>
      </c>
      <c r="I10" s="2">
        <v>1000</v>
      </c>
      <c r="J10" s="2">
        <v>1000</v>
      </c>
      <c r="K10" s="2">
        <v>1000</v>
      </c>
      <c r="L10" s="2">
        <v>1000</v>
      </c>
      <c r="M10" s="2">
        <v>1000</v>
      </c>
      <c r="N10" s="2">
        <v>1000</v>
      </c>
      <c r="O10" s="2">
        <v>1000</v>
      </c>
      <c r="P10" s="2">
        <v>1000</v>
      </c>
      <c r="Q10" s="2">
        <v>1000</v>
      </c>
      <c r="R10" s="2">
        <v>1000</v>
      </c>
      <c r="S10" s="2">
        <v>1000</v>
      </c>
      <c r="T10" s="2">
        <v>1000</v>
      </c>
      <c r="U10" s="2">
        <v>1000</v>
      </c>
      <c r="V10" s="2">
        <v>1000</v>
      </c>
      <c r="W10" s="2">
        <v>1000</v>
      </c>
      <c r="X10" s="2">
        <v>1000</v>
      </c>
      <c r="Y10" s="2">
        <v>155</v>
      </c>
      <c r="Z10" s="2">
        <v>175</v>
      </c>
      <c r="AA10" s="2">
        <v>190</v>
      </c>
      <c r="AB10" s="2">
        <v>200</v>
      </c>
      <c r="AC10" s="2">
        <v>205</v>
      </c>
      <c r="AD10" s="2">
        <v>210</v>
      </c>
      <c r="AE10" s="2">
        <v>225</v>
      </c>
      <c r="AF10" s="2">
        <v>1000</v>
      </c>
      <c r="AG10" s="2">
        <v>1000</v>
      </c>
      <c r="AH10" s="2">
        <v>1000</v>
      </c>
      <c r="AI10" s="2">
        <v>1000</v>
      </c>
      <c r="AJ10" s="2">
        <v>1000</v>
      </c>
      <c r="AK10" s="2">
        <v>1000</v>
      </c>
      <c r="AL10" s="2">
        <v>10000</v>
      </c>
      <c r="AM10" s="2">
        <v>1000</v>
      </c>
      <c r="AN10" s="2">
        <v>1000</v>
      </c>
      <c r="AO10" s="2">
        <v>1000</v>
      </c>
      <c r="AP10" s="2">
        <v>1000</v>
      </c>
      <c r="AQ10" s="2">
        <v>1000</v>
      </c>
      <c r="AR10" s="2">
        <v>1000</v>
      </c>
      <c r="AS10" s="2">
        <v>1000</v>
      </c>
      <c r="AT10" s="2">
        <v>10000</v>
      </c>
      <c r="AU10" s="2">
        <v>1000</v>
      </c>
      <c r="AV10" s="2">
        <v>1000</v>
      </c>
      <c r="AW10" s="2">
        <v>1000</v>
      </c>
      <c r="AX10" s="2">
        <v>1000</v>
      </c>
      <c r="AY10" s="2">
        <v>1000</v>
      </c>
      <c r="AZ10" s="2">
        <v>10000</v>
      </c>
      <c r="BA10" s="2">
        <v>1000</v>
      </c>
      <c r="BB10" s="2">
        <v>1000</v>
      </c>
      <c r="BC10" s="2">
        <v>1000</v>
      </c>
      <c r="BD10" s="2">
        <v>10000</v>
      </c>
      <c r="BE10" s="3">
        <v>240</v>
      </c>
      <c r="BF10" s="3">
        <v>270</v>
      </c>
      <c r="BG10" s="3">
        <v>290</v>
      </c>
      <c r="BH10" s="3">
        <v>320</v>
      </c>
      <c r="BI10" s="3">
        <v>345</v>
      </c>
      <c r="BJ10" s="3">
        <v>355</v>
      </c>
      <c r="BK10" s="3">
        <v>365</v>
      </c>
      <c r="BL10" s="3">
        <v>375</v>
      </c>
    </row>
    <row r="11" spans="2:20" ht="12.75">
      <c r="B11" t="s">
        <v>71</v>
      </c>
      <c r="C11" t="s">
        <v>72</v>
      </c>
      <c r="D11" t="s">
        <v>72</v>
      </c>
      <c r="E11" t="s">
        <v>73</v>
      </c>
      <c r="F11" t="s">
        <v>74</v>
      </c>
      <c r="G11" s="4"/>
      <c r="H11" s="5" t="s">
        <v>71</v>
      </c>
      <c r="I11" s="5" t="s">
        <v>75</v>
      </c>
      <c r="J11" s="5" t="s">
        <v>75</v>
      </c>
      <c r="K11" s="5" t="s">
        <v>73</v>
      </c>
      <c r="L11" s="5" t="s">
        <v>74</v>
      </c>
      <c r="M11" s="5"/>
      <c r="N11" s="5"/>
      <c r="O11" s="5"/>
      <c r="P11" s="5"/>
      <c r="Q11" s="5"/>
      <c r="R11" s="5"/>
      <c r="S11" s="5"/>
      <c r="T11" s="5"/>
    </row>
    <row r="12" spans="1:20" ht="12.75">
      <c r="A12">
        <v>20.01</v>
      </c>
      <c r="B12" s="6" t="s">
        <v>76</v>
      </c>
      <c r="C12" s="1" t="s">
        <v>29</v>
      </c>
      <c r="D12" s="1" t="s">
        <v>38</v>
      </c>
      <c r="E12" t="s">
        <v>46</v>
      </c>
      <c r="F12" t="s">
        <v>54</v>
      </c>
      <c r="G12" s="4">
        <v>20.01</v>
      </c>
      <c r="H12" s="7" t="s">
        <v>76</v>
      </c>
      <c r="I12" s="5" t="s">
        <v>0</v>
      </c>
      <c r="J12" s="5" t="s">
        <v>8</v>
      </c>
      <c r="K12" s="5" t="s">
        <v>15</v>
      </c>
      <c r="L12" s="5" t="s">
        <v>22</v>
      </c>
      <c r="M12" s="5"/>
      <c r="N12" s="5"/>
      <c r="O12" s="5"/>
      <c r="P12" s="5"/>
      <c r="Q12" s="5"/>
      <c r="R12" s="5"/>
      <c r="S12" s="5"/>
      <c r="T12" s="5"/>
    </row>
    <row r="13" spans="1:20" ht="12.75">
      <c r="A13">
        <v>34.01</v>
      </c>
      <c r="B13" s="6" t="s">
        <v>76</v>
      </c>
      <c r="C13" s="1" t="s">
        <v>29</v>
      </c>
      <c r="D13" s="1" t="s">
        <v>38</v>
      </c>
      <c r="E13" t="s">
        <v>46</v>
      </c>
      <c r="F13" t="s">
        <v>54</v>
      </c>
      <c r="G13" s="4">
        <v>30.01</v>
      </c>
      <c r="H13" s="7" t="s">
        <v>76</v>
      </c>
      <c r="I13" s="5" t="s">
        <v>0</v>
      </c>
      <c r="J13" s="5" t="s">
        <v>8</v>
      </c>
      <c r="K13" s="5" t="s">
        <v>15</v>
      </c>
      <c r="L13" s="5" t="s">
        <v>22</v>
      </c>
      <c r="M13" s="5"/>
      <c r="N13" s="5"/>
      <c r="O13" s="5"/>
      <c r="P13" s="5"/>
      <c r="Q13" s="5"/>
      <c r="R13" s="5"/>
      <c r="S13" s="5"/>
      <c r="T13" s="5"/>
    </row>
    <row r="14" spans="1:20" ht="12.75">
      <c r="A14">
        <v>38.01</v>
      </c>
      <c r="B14" s="6" t="s">
        <v>76</v>
      </c>
      <c r="C14" s="1" t="s">
        <v>29</v>
      </c>
      <c r="D14" s="1" t="s">
        <v>38</v>
      </c>
      <c r="E14" t="s">
        <v>46</v>
      </c>
      <c r="F14" t="s">
        <v>54</v>
      </c>
      <c r="G14" s="8">
        <v>35.01</v>
      </c>
      <c r="H14" s="7" t="s">
        <v>76</v>
      </c>
      <c r="I14" s="5" t="s">
        <v>0</v>
      </c>
      <c r="J14" s="5" t="s">
        <v>8</v>
      </c>
      <c r="K14" s="5" t="s">
        <v>15</v>
      </c>
      <c r="L14" s="5" t="s">
        <v>22</v>
      </c>
      <c r="M14" s="5"/>
      <c r="N14" s="5"/>
      <c r="O14" s="5"/>
      <c r="P14" s="5"/>
      <c r="Q14" s="5"/>
      <c r="R14" s="5"/>
      <c r="S14" s="5"/>
      <c r="T14" s="5"/>
    </row>
    <row r="15" spans="1:20" ht="12.75">
      <c r="A15">
        <v>40.01</v>
      </c>
      <c r="B15" s="6" t="s">
        <v>76</v>
      </c>
      <c r="C15" s="1" t="s">
        <v>29</v>
      </c>
      <c r="D15" s="1" t="s">
        <v>38</v>
      </c>
      <c r="E15" t="s">
        <v>46</v>
      </c>
      <c r="F15" t="s">
        <v>54</v>
      </c>
      <c r="G15" s="9">
        <v>36.01</v>
      </c>
      <c r="H15" s="7" t="s">
        <v>76</v>
      </c>
      <c r="I15" s="5" t="s">
        <v>0</v>
      </c>
      <c r="J15" s="5" t="s">
        <v>8</v>
      </c>
      <c r="K15" s="10" t="s">
        <v>15</v>
      </c>
      <c r="L15" s="10" t="s">
        <v>22</v>
      </c>
      <c r="M15" s="10"/>
      <c r="N15" s="5"/>
      <c r="O15" s="5"/>
      <c r="P15" s="5"/>
      <c r="Q15" s="5"/>
      <c r="R15" s="5"/>
      <c r="S15" s="10"/>
      <c r="T15" s="10"/>
    </row>
    <row r="16" spans="1:20" ht="12.75">
      <c r="A16">
        <v>45.01</v>
      </c>
      <c r="B16" s="6" t="s">
        <v>76</v>
      </c>
      <c r="C16" s="1" t="s">
        <v>30</v>
      </c>
      <c r="D16" s="1" t="s">
        <v>38</v>
      </c>
      <c r="E16" t="s">
        <v>46</v>
      </c>
      <c r="F16" t="s">
        <v>54</v>
      </c>
      <c r="G16" s="9">
        <v>40.01</v>
      </c>
      <c r="H16" s="7" t="s">
        <v>76</v>
      </c>
      <c r="I16" s="5" t="s">
        <v>1</v>
      </c>
      <c r="J16" s="5" t="s">
        <v>8</v>
      </c>
      <c r="K16" s="10" t="s">
        <v>15</v>
      </c>
      <c r="L16" s="10" t="s">
        <v>22</v>
      </c>
      <c r="M16" s="10"/>
      <c r="N16" s="5"/>
      <c r="O16" s="5"/>
      <c r="P16" s="5"/>
      <c r="Q16" s="5"/>
      <c r="R16" s="5"/>
      <c r="S16" s="10"/>
      <c r="T16" s="10"/>
    </row>
    <row r="17" spans="1:20" ht="12.75">
      <c r="A17">
        <v>50.01</v>
      </c>
      <c r="B17" s="6" t="s">
        <v>76</v>
      </c>
      <c r="C17" s="1" t="s">
        <v>31</v>
      </c>
      <c r="D17" s="1" t="s">
        <v>39</v>
      </c>
      <c r="E17" t="s">
        <v>46</v>
      </c>
      <c r="F17" t="s">
        <v>54</v>
      </c>
      <c r="G17" s="9">
        <v>44.01</v>
      </c>
      <c r="H17" s="7" t="s">
        <v>76</v>
      </c>
      <c r="I17" s="10" t="s">
        <v>2</v>
      </c>
      <c r="J17" s="10" t="s">
        <v>9</v>
      </c>
      <c r="K17" s="10" t="s">
        <v>15</v>
      </c>
      <c r="L17" s="10" t="s">
        <v>22</v>
      </c>
      <c r="M17" s="10"/>
      <c r="N17" s="10"/>
      <c r="O17" s="10"/>
      <c r="P17" s="10"/>
      <c r="Q17" s="10"/>
      <c r="R17" s="10"/>
      <c r="S17" s="10"/>
      <c r="T17" s="10"/>
    </row>
    <row r="18" spans="1:20" ht="12.75">
      <c r="A18">
        <v>52.05</v>
      </c>
      <c r="B18" s="6" t="s">
        <v>76</v>
      </c>
      <c r="C18" s="1" t="s">
        <v>31</v>
      </c>
      <c r="D18" s="1" t="s">
        <v>39</v>
      </c>
      <c r="E18" t="s">
        <v>46</v>
      </c>
      <c r="F18" t="s">
        <v>54</v>
      </c>
      <c r="G18" s="9">
        <v>48.01</v>
      </c>
      <c r="H18" s="7" t="s">
        <v>76</v>
      </c>
      <c r="I18" s="10" t="s">
        <v>3</v>
      </c>
      <c r="J18" s="10" t="s">
        <v>10</v>
      </c>
      <c r="K18" s="10" t="s">
        <v>16</v>
      </c>
      <c r="L18" s="10" t="s">
        <v>23</v>
      </c>
      <c r="M18" s="10"/>
      <c r="N18" s="10"/>
      <c r="O18" s="10"/>
      <c r="P18" s="10"/>
      <c r="Q18" s="10"/>
      <c r="R18" s="10"/>
      <c r="S18" s="10"/>
      <c r="T18" s="10"/>
    </row>
    <row r="19" spans="1:20" ht="12.75">
      <c r="A19">
        <v>56.01</v>
      </c>
      <c r="B19" s="6" t="s">
        <v>76</v>
      </c>
      <c r="C19" s="1" t="s">
        <v>32</v>
      </c>
      <c r="D19" s="1" t="s">
        <v>40</v>
      </c>
      <c r="E19" t="s">
        <v>47</v>
      </c>
      <c r="F19" t="s">
        <v>55</v>
      </c>
      <c r="G19" s="9">
        <v>53.01</v>
      </c>
      <c r="H19" s="7" t="s">
        <v>76</v>
      </c>
      <c r="I19" s="10" t="s">
        <v>4</v>
      </c>
      <c r="J19" s="10" t="s">
        <v>11</v>
      </c>
      <c r="K19" s="10" t="s">
        <v>17</v>
      </c>
      <c r="L19" s="10" t="s">
        <v>24</v>
      </c>
      <c r="M19" s="10"/>
      <c r="N19" s="10"/>
      <c r="O19" s="10"/>
      <c r="P19" s="10"/>
      <c r="Q19" s="10"/>
      <c r="R19" s="10"/>
      <c r="S19" s="10"/>
      <c r="T19" s="10"/>
    </row>
    <row r="20" spans="1:20" ht="12.75">
      <c r="A20">
        <v>62.01</v>
      </c>
      <c r="B20" s="6" t="s">
        <v>76</v>
      </c>
      <c r="C20" s="1" t="s">
        <v>33</v>
      </c>
      <c r="D20" s="1" t="s">
        <v>41</v>
      </c>
      <c r="E20" t="s">
        <v>48</v>
      </c>
      <c r="F20" t="s">
        <v>56</v>
      </c>
      <c r="G20" s="9">
        <v>58.01</v>
      </c>
      <c r="H20" s="7" t="s">
        <v>76</v>
      </c>
      <c r="I20" s="10" t="s">
        <v>5</v>
      </c>
      <c r="J20" s="10" t="s">
        <v>12</v>
      </c>
      <c r="K20" s="10" t="s">
        <v>18</v>
      </c>
      <c r="L20" s="10" t="s">
        <v>25</v>
      </c>
      <c r="M20" s="10"/>
      <c r="N20" s="10"/>
      <c r="O20" s="10"/>
      <c r="P20" s="10"/>
      <c r="Q20" s="10"/>
      <c r="R20" s="10"/>
      <c r="S20" s="10"/>
      <c r="T20" s="10"/>
    </row>
    <row r="21" spans="1:20" ht="12.75">
      <c r="A21">
        <v>69.01</v>
      </c>
      <c r="B21" s="6" t="s">
        <v>76</v>
      </c>
      <c r="C21" s="1" t="s">
        <v>34</v>
      </c>
      <c r="D21" s="1" t="s">
        <v>42</v>
      </c>
      <c r="E21" t="s">
        <v>49</v>
      </c>
      <c r="F21" t="s">
        <v>57</v>
      </c>
      <c r="G21" s="9">
        <v>63.01</v>
      </c>
      <c r="H21" s="7" t="s">
        <v>76</v>
      </c>
      <c r="I21" s="10" t="s">
        <v>6</v>
      </c>
      <c r="J21" s="10" t="s">
        <v>13</v>
      </c>
      <c r="K21" s="10" t="s">
        <v>19</v>
      </c>
      <c r="L21" s="10" t="s">
        <v>26</v>
      </c>
      <c r="M21" s="10"/>
      <c r="N21" s="10"/>
      <c r="O21" s="10"/>
      <c r="P21" s="10"/>
      <c r="Q21" s="10"/>
      <c r="R21" s="10"/>
      <c r="S21" s="10"/>
      <c r="T21" s="10"/>
    </row>
    <row r="22" spans="1:20" ht="12.75">
      <c r="A22">
        <v>77.01</v>
      </c>
      <c r="B22" s="6" t="s">
        <v>76</v>
      </c>
      <c r="C22" s="1" t="s">
        <v>35</v>
      </c>
      <c r="D22" s="1" t="s">
        <v>43</v>
      </c>
      <c r="E22" t="s">
        <v>50</v>
      </c>
      <c r="F22" t="s">
        <v>58</v>
      </c>
      <c r="G22" s="9">
        <v>69.01</v>
      </c>
      <c r="H22" s="7" t="s">
        <v>76</v>
      </c>
      <c r="I22" s="10" t="s">
        <v>7</v>
      </c>
      <c r="J22" s="10" t="s">
        <v>14</v>
      </c>
      <c r="K22" s="10" t="s">
        <v>20</v>
      </c>
      <c r="L22" s="10" t="s">
        <v>27</v>
      </c>
      <c r="M22" s="10"/>
      <c r="N22" s="10"/>
      <c r="O22" s="10"/>
      <c r="P22" s="10"/>
      <c r="Q22" s="10"/>
      <c r="R22" s="10"/>
      <c r="S22" s="10"/>
      <c r="T22" s="10"/>
    </row>
    <row r="23" spans="1:20" ht="12.75">
      <c r="A23">
        <v>85.01</v>
      </c>
      <c r="B23" s="6" t="s">
        <v>76</v>
      </c>
      <c r="C23" s="1" t="s">
        <v>36</v>
      </c>
      <c r="D23" s="1" t="s">
        <v>44</v>
      </c>
      <c r="E23" t="s">
        <v>51</v>
      </c>
      <c r="F23" t="s">
        <v>59</v>
      </c>
      <c r="G23" s="9">
        <v>75.01</v>
      </c>
      <c r="H23" s="7" t="s">
        <v>76</v>
      </c>
      <c r="I23" s="10" t="s">
        <v>7</v>
      </c>
      <c r="J23" s="10" t="s">
        <v>14</v>
      </c>
      <c r="K23" s="10" t="s">
        <v>21</v>
      </c>
      <c r="L23" s="10" t="s">
        <v>28</v>
      </c>
      <c r="M23" s="10"/>
      <c r="N23" s="10"/>
      <c r="O23" s="10"/>
      <c r="P23" s="10"/>
      <c r="Q23" s="10"/>
      <c r="R23" s="10"/>
      <c r="S23" s="10"/>
      <c r="T23" s="10"/>
    </row>
    <row r="24" spans="1:20" ht="12.75">
      <c r="A24">
        <v>94.01</v>
      </c>
      <c r="B24" s="6" t="s">
        <v>76</v>
      </c>
      <c r="C24" s="1" t="s">
        <v>37</v>
      </c>
      <c r="D24" s="1" t="s">
        <v>45</v>
      </c>
      <c r="E24" t="s">
        <v>52</v>
      </c>
      <c r="F24" t="s">
        <v>60</v>
      </c>
      <c r="G24">
        <v>110</v>
      </c>
      <c r="H24" s="7" t="s">
        <v>76</v>
      </c>
      <c r="I24" s="10" t="s">
        <v>7</v>
      </c>
      <c r="J24" s="10" t="s">
        <v>14</v>
      </c>
      <c r="K24" s="10" t="s">
        <v>21</v>
      </c>
      <c r="L24" s="10" t="s">
        <v>28</v>
      </c>
      <c r="M24" s="10"/>
      <c r="N24" s="10"/>
      <c r="O24" s="10"/>
      <c r="P24" s="10"/>
      <c r="Q24" s="10"/>
      <c r="R24" s="10"/>
      <c r="S24" s="10"/>
      <c r="T24" s="10"/>
    </row>
    <row r="25" spans="1:20" ht="12.75">
      <c r="A25">
        <v>105.01</v>
      </c>
      <c r="B25" s="6" t="s">
        <v>76</v>
      </c>
      <c r="C25" s="1" t="s">
        <v>37</v>
      </c>
      <c r="D25" s="1" t="s">
        <v>45</v>
      </c>
      <c r="E25" t="s">
        <v>53</v>
      </c>
      <c r="F25" t="s">
        <v>61</v>
      </c>
      <c r="G25">
        <v>140</v>
      </c>
      <c r="H25" s="7" t="s">
        <v>76</v>
      </c>
      <c r="I25" s="10" t="s">
        <v>7</v>
      </c>
      <c r="J25" s="10" t="s">
        <v>14</v>
      </c>
      <c r="K25" s="10" t="s">
        <v>21</v>
      </c>
      <c r="L25" s="10" t="s">
        <v>28</v>
      </c>
      <c r="M25" s="10"/>
      <c r="N25" s="10"/>
      <c r="O25" s="10"/>
      <c r="P25" s="10"/>
      <c r="Q25" s="10"/>
      <c r="R25" s="10"/>
      <c r="S25" s="10"/>
      <c r="T25" s="10"/>
    </row>
    <row r="26" spans="1:6" ht="12.75">
      <c r="A26">
        <v>110</v>
      </c>
      <c r="B26" s="6" t="s">
        <v>76</v>
      </c>
      <c r="C26" s="1" t="s">
        <v>37</v>
      </c>
      <c r="D26" s="1" t="s">
        <v>45</v>
      </c>
      <c r="E26" t="s">
        <v>53</v>
      </c>
      <c r="F26" t="s">
        <v>61</v>
      </c>
    </row>
    <row r="27" spans="1:6" ht="12.75">
      <c r="A27">
        <v>120</v>
      </c>
      <c r="B27" s="6" t="s">
        <v>76</v>
      </c>
      <c r="C27" s="1" t="s">
        <v>37</v>
      </c>
      <c r="D27" s="1" t="s">
        <v>45</v>
      </c>
      <c r="E27" t="s">
        <v>53</v>
      </c>
      <c r="F27" t="s">
        <v>61</v>
      </c>
    </row>
    <row r="28" spans="1:6" ht="12.75">
      <c r="A28">
        <v>130</v>
      </c>
      <c r="B28" s="6" t="s">
        <v>76</v>
      </c>
      <c r="C28" s="1" t="s">
        <v>37</v>
      </c>
      <c r="D28" s="1" t="s">
        <v>45</v>
      </c>
      <c r="E28" t="s">
        <v>53</v>
      </c>
      <c r="F28" t="s">
        <v>61</v>
      </c>
    </row>
    <row r="29" spans="1:34" ht="12.75">
      <c r="A29">
        <v>140</v>
      </c>
      <c r="B29" s="6" t="s">
        <v>76</v>
      </c>
      <c r="C29" s="1" t="s">
        <v>37</v>
      </c>
      <c r="D29" s="1" t="s">
        <v>45</v>
      </c>
      <c r="E29" t="s">
        <v>53</v>
      </c>
      <c r="F29" t="s">
        <v>61</v>
      </c>
      <c r="AH29" s="1" t="s">
        <v>77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IV568"/>
  <sheetViews>
    <sheetView zoomScale="75" zoomScaleNormal="75" zoomScaleSheetLayoutView="80" zoomScalePageLayoutView="0" workbookViewId="0" topLeftCell="A34">
      <selection activeCell="F59" sqref="F59"/>
    </sheetView>
  </sheetViews>
  <sheetFormatPr defaultColWidth="11.421875" defaultRowHeight="12.75"/>
  <cols>
    <col min="1" max="1" width="7.57421875" style="11" customWidth="1"/>
    <col min="2" max="2" width="6.57421875" style="11" customWidth="1"/>
    <col min="3" max="3" width="6.28125" style="11" customWidth="1"/>
    <col min="4" max="4" width="6.28125" style="12" customWidth="1"/>
    <col min="5" max="5" width="10.140625" style="11" customWidth="1"/>
    <col min="6" max="6" width="25.00390625" style="13" customWidth="1"/>
    <col min="7" max="7" width="16.140625" style="13" customWidth="1"/>
    <col min="8" max="8" width="8.421875" style="13" customWidth="1"/>
    <col min="9" max="9" width="9.421875" style="13" customWidth="1"/>
    <col min="10" max="10" width="27.28125" style="14" customWidth="1"/>
    <col min="11" max="11" width="5.7109375" style="13" customWidth="1"/>
    <col min="12" max="14" width="6.7109375" style="13" customWidth="1"/>
    <col min="15" max="15" width="8.140625" style="13" customWidth="1"/>
    <col min="16" max="19" width="6.7109375" style="13" customWidth="1"/>
    <col min="20" max="21" width="8.8515625" style="13" customWidth="1"/>
    <col min="22" max="22" width="7.8515625" style="13" customWidth="1"/>
    <col min="23" max="23" width="5.28125" style="15" customWidth="1"/>
    <col min="24" max="24" width="8.8515625" style="14" customWidth="1"/>
    <col min="25" max="25" width="8.8515625" style="13" customWidth="1"/>
    <col min="26" max="52" width="0" style="13" hidden="1" customWidth="1"/>
    <col min="53" max="16384" width="11.421875" style="13" customWidth="1"/>
  </cols>
  <sheetData>
    <row r="1" spans="1:35" s="24" customFormat="1" ht="41.25" customHeight="1">
      <c r="A1" s="16"/>
      <c r="B1" s="16"/>
      <c r="C1" s="16"/>
      <c r="D1" s="17"/>
      <c r="E1" s="16"/>
      <c r="F1" s="18" t="s">
        <v>78</v>
      </c>
      <c r="G1" s="19"/>
      <c r="H1" s="136" t="s">
        <v>79</v>
      </c>
      <c r="I1" s="136"/>
      <c r="J1" s="136"/>
      <c r="K1" s="136"/>
      <c r="L1" s="136"/>
      <c r="M1" s="136"/>
      <c r="N1" s="136"/>
      <c r="O1" s="136"/>
      <c r="P1" s="20"/>
      <c r="Q1" s="21" t="s">
        <v>80</v>
      </c>
      <c r="R1" s="20"/>
      <c r="S1" s="137">
        <v>42369</v>
      </c>
      <c r="T1" s="137"/>
      <c r="U1" s="137"/>
      <c r="V1" s="137"/>
      <c r="W1" s="22"/>
      <c r="X1" s="23"/>
      <c r="AB1" s="25"/>
      <c r="AC1" s="25"/>
      <c r="AD1" s="25"/>
      <c r="AE1" s="25"/>
      <c r="AF1" s="25"/>
      <c r="AG1" s="25"/>
      <c r="AH1" s="25"/>
      <c r="AI1" s="25"/>
    </row>
    <row r="2" spans="1:256" ht="51" customHeight="1">
      <c r="A2" s="16"/>
      <c r="B2" s="16"/>
      <c r="C2" s="16"/>
      <c r="D2" s="17"/>
      <c r="E2" s="16"/>
      <c r="F2" s="26" t="s">
        <v>77</v>
      </c>
      <c r="G2" s="138" t="s">
        <v>81</v>
      </c>
      <c r="H2" s="138"/>
      <c r="I2" s="138"/>
      <c r="J2" s="138"/>
      <c r="K2" s="138"/>
      <c r="L2" s="139"/>
      <c r="M2" s="139"/>
      <c r="N2" s="139"/>
      <c r="O2" s="140" t="s">
        <v>82</v>
      </c>
      <c r="P2" s="140"/>
      <c r="Q2" s="140"/>
      <c r="R2" s="140"/>
      <c r="S2" s="139"/>
      <c r="T2" s="139"/>
      <c r="U2" s="27"/>
      <c r="V2" s="141"/>
      <c r="W2" s="141"/>
      <c r="X2" s="28"/>
      <c r="Y2"/>
      <c r="Z2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" customHeight="1">
      <c r="A3" s="16"/>
      <c r="B3" s="30"/>
      <c r="C3" s="30"/>
      <c r="D3" s="31"/>
      <c r="E3" s="30"/>
      <c r="F3" s="32"/>
      <c r="G3" s="33"/>
      <c r="H3" s="33"/>
      <c r="I3" s="33"/>
      <c r="J3" s="33"/>
      <c r="K3" s="34"/>
      <c r="L3" s="32"/>
      <c r="M3" s="32"/>
      <c r="N3" s="32"/>
      <c r="O3" s="33"/>
      <c r="P3" s="33"/>
      <c r="Q3" s="33"/>
      <c r="R3" s="33"/>
      <c r="S3" s="32"/>
      <c r="T3" s="32"/>
      <c r="U3" s="32"/>
      <c r="V3" s="35"/>
      <c r="W3" s="35"/>
      <c r="X3" s="36"/>
      <c r="Y3" s="35"/>
      <c r="Z3" s="37"/>
      <c r="AA3" s="37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36" s="48" customFormat="1" ht="13.5" customHeight="1">
      <c r="A4" s="38" t="s">
        <v>83</v>
      </c>
      <c r="B4" s="39" t="s">
        <v>84</v>
      </c>
      <c r="C4" s="40" t="s">
        <v>85</v>
      </c>
      <c r="D4" s="41" t="s">
        <v>86</v>
      </c>
      <c r="E4" s="42" t="s">
        <v>87</v>
      </c>
      <c r="F4" s="43" t="s">
        <v>88</v>
      </c>
      <c r="G4" s="43" t="s">
        <v>89</v>
      </c>
      <c r="H4" s="43" t="s">
        <v>90</v>
      </c>
      <c r="I4" s="43" t="s">
        <v>91</v>
      </c>
      <c r="J4" s="44" t="s">
        <v>92</v>
      </c>
      <c r="K4" s="43" t="s">
        <v>93</v>
      </c>
      <c r="L4" s="43">
        <v>1</v>
      </c>
      <c r="M4" s="43">
        <v>2</v>
      </c>
      <c r="N4" s="43">
        <v>3</v>
      </c>
      <c r="O4" s="43" t="s">
        <v>94</v>
      </c>
      <c r="P4" s="43">
        <v>1</v>
      </c>
      <c r="Q4" s="43">
        <v>2</v>
      </c>
      <c r="R4" s="43">
        <v>3</v>
      </c>
      <c r="S4" s="43" t="s">
        <v>95</v>
      </c>
      <c r="T4" s="43" t="s">
        <v>96</v>
      </c>
      <c r="U4" s="45"/>
      <c r="V4" s="135" t="s">
        <v>97</v>
      </c>
      <c r="W4" s="135"/>
      <c r="X4" s="43" t="s">
        <v>98</v>
      </c>
      <c r="Y4" s="46" t="s">
        <v>99</v>
      </c>
      <c r="Z4" s="47"/>
      <c r="AA4" s="29" t="s">
        <v>77</v>
      </c>
      <c r="AB4" s="29" t="s">
        <v>100</v>
      </c>
      <c r="AC4" s="29" t="s">
        <v>101</v>
      </c>
      <c r="AD4" s="29" t="s">
        <v>102</v>
      </c>
      <c r="AE4" s="29" t="s">
        <v>103</v>
      </c>
      <c r="AF4" s="29" t="s">
        <v>104</v>
      </c>
      <c r="AG4" s="29" t="s">
        <v>105</v>
      </c>
      <c r="AH4" s="29" t="s">
        <v>106</v>
      </c>
      <c r="AI4" s="29" t="s">
        <v>107</v>
      </c>
      <c r="AJ4" s="29" t="s">
        <v>108</v>
      </c>
    </row>
    <row r="5" spans="1:43" s="68" customFormat="1" ht="14.25" customHeight="1">
      <c r="A5" s="49"/>
      <c r="B5" s="50"/>
      <c r="C5" s="51"/>
      <c r="D5" s="52"/>
      <c r="E5" s="53"/>
      <c r="F5" s="54"/>
      <c r="G5" s="54"/>
      <c r="H5" s="55"/>
      <c r="I5" s="56"/>
      <c r="J5" s="51"/>
      <c r="K5" s="57"/>
      <c r="L5" s="58"/>
      <c r="M5" s="58"/>
      <c r="N5" s="58"/>
      <c r="O5" s="59"/>
      <c r="P5" s="58"/>
      <c r="Q5" s="58"/>
      <c r="R5" s="58"/>
      <c r="S5" s="59"/>
      <c r="T5" s="60"/>
      <c r="U5" s="61"/>
      <c r="V5" s="62"/>
      <c r="W5" s="63"/>
      <c r="X5" s="64"/>
      <c r="Y5" s="65"/>
      <c r="Z5" s="66"/>
      <c r="AA5" s="66" t="s">
        <v>77</v>
      </c>
      <c r="AB5" s="25" t="e">
        <f>T5-HLOOKUP(X5,Feuil1!$C$1:$BL$10,2,0)</f>
        <v>#N/A</v>
      </c>
      <c r="AC5" s="25" t="e">
        <f>T5-HLOOKUP(X5,Feuil1!$C$1:$BL$10,3,0)</f>
        <v>#N/A</v>
      </c>
      <c r="AD5" s="25" t="e">
        <f>T5-HLOOKUP(X5,Feuil1!$C$1:$BL$10,4,0)</f>
        <v>#N/A</v>
      </c>
      <c r="AE5" s="25" t="e">
        <f>T5-HLOOKUP(X5,Feuil1!$C$1:$BL$10,5,0)</f>
        <v>#N/A</v>
      </c>
      <c r="AF5" s="25" t="e">
        <f>T5-HLOOKUP(X5,Feuil1!$C$1:$BL$10,6,0)</f>
        <v>#N/A</v>
      </c>
      <c r="AG5" s="25" t="e">
        <f>T5-HLOOKUP(X5,Feuil1!$C$1:$BL$10,7,0)</f>
        <v>#N/A</v>
      </c>
      <c r="AH5" s="25" t="e">
        <f>T5-HLOOKUP(X5,Feuil1!$C$1:$BL$10,8,0)</f>
        <v>#N/A</v>
      </c>
      <c r="AI5" s="25" t="e">
        <f>T5-HLOOKUP(X5,Feuil1!$C$1:$BL$10,9,0)</f>
        <v>#N/A</v>
      </c>
      <c r="AJ5" s="67" t="e">
        <f>T5-HLOOKUP(X5,Feuil1!$C$1:$BL$10,10,0)</f>
        <v>#N/A</v>
      </c>
      <c r="AQ5" s="68" t="e">
        <f aca="true" t="shared" si="0" ref="AQ5:AQ61">IF(AJ5&gt;=0,$AJ$4,IF(AI5&gt;=0,$AI$4,IF(AH5&gt;=0,$AH$4,IF(AG5&gt;=0,$AG$4,IF(AF5&gt;=0,$AF$4,IF(AE5&gt;=0,$AE$4,IF(AD5&gt;=0,$AD$4,IF(AC5&gt;=0,$AC$4,$AB$4))))))))</f>
        <v>#N/A</v>
      </c>
    </row>
    <row r="6" spans="1:43" s="68" customFormat="1" ht="21">
      <c r="A6" s="69" t="s">
        <v>109</v>
      </c>
      <c r="B6" s="70" t="s">
        <v>110</v>
      </c>
      <c r="C6" s="71" t="s">
        <v>111</v>
      </c>
      <c r="D6" s="72">
        <v>1</v>
      </c>
      <c r="E6" s="73">
        <v>300315</v>
      </c>
      <c r="F6" s="74" t="s">
        <v>112</v>
      </c>
      <c r="G6" s="74" t="s">
        <v>113</v>
      </c>
      <c r="H6" s="75">
        <v>2001</v>
      </c>
      <c r="I6" s="76">
        <v>49.2</v>
      </c>
      <c r="J6" s="71" t="s">
        <v>114</v>
      </c>
      <c r="K6" s="77" t="s">
        <v>109</v>
      </c>
      <c r="L6" s="78">
        <v>40</v>
      </c>
      <c r="M6" s="78">
        <v>42</v>
      </c>
      <c r="N6" s="78">
        <v>-44</v>
      </c>
      <c r="O6" s="79">
        <f>IF(H6="","",IF(MAXA(L6:N6)&lt;=0,0,MAXA(L6:N6)))</f>
        <v>42</v>
      </c>
      <c r="P6" s="78">
        <v>50</v>
      </c>
      <c r="Q6" s="78">
        <v>-52</v>
      </c>
      <c r="R6" s="78">
        <v>54</v>
      </c>
      <c r="S6" s="79">
        <f>IF(H6="","",IF(MAXA(P6:R6)&lt;=0,0,MAXA(P6:R6)))</f>
        <v>54</v>
      </c>
      <c r="T6" s="80">
        <f>IF(H6="","",IF(OR(O6=0,S6=0),0,O6+S6))</f>
        <v>96</v>
      </c>
      <c r="U6" s="81"/>
      <c r="V6" s="82" t="str">
        <f>IF(H6="","",AQ6)</f>
        <v>INTB +</v>
      </c>
      <c r="W6" s="83">
        <f>IF(AJ6&gt;=0,AJ6,IF(AI6&gt;=0,AI6,IF(AH6&gt;=0,AH6,IF(AG6&gt;=0,AG6,IF(AF6&gt;=0,AF6,IF(AE6&gt;=0,AE6,IF(AD6&gt;=0,AD6,IF(AC6&gt;=0,AC6,AB6))))))))</f>
        <v>1</v>
      </c>
      <c r="X6" s="84" t="str">
        <f>IF(I6="","",IF(A6="H",IF(OR(H6="SEN",H6&lt;1996),VLOOKUP(I6,Feuil1!$A$11:$G$29,6),IF(AND(H6&gt;1995,H6&lt;1999),VLOOKUP(I6,Feuil1!$A$11:$G$29,5),IF(AND(H6&gt;1998,H6&lt;2001),VLOOKUP(I6,Feuil1!$A$11:$G$29,4),IF(AND(H6&gt;2000,H6&lt;2003),VLOOKUP(I6,Feuil1!$A$11:$G$29,3),VLOOKUP(I6,Feuil1!$A$11:$G$29,2))))),IF(OR(H6="SEN",H6&lt;1996),VLOOKUP(I6,Feuil1!$G$11:$L$25,6),IF(AND(H6&gt;1995,H6&lt;1999),VLOOKUP(I6,Feuil1!$G$11:$L$25,5),IF(AND(H6&gt;1998,H6&lt;2001),VLOOKUP(I6,Feuil1!$G$11:$L$25,4),IF(AND(H6&gt;2000,H6&lt;2003),VLOOKUP(I6,Feuil1!$G$11:$L$25,3),VLOOKUP(I6,Feuil1!$G$11:$L$25,2)))))))</f>
        <v>FC1 53</v>
      </c>
      <c r="Y6" s="85">
        <f>IF(I6="","",IF(A6="H",10^(0.794358141*LOG(I6/174.393)^2)*T6,IF(A6="F",10^(0.89726074*LOG(I6/148.026)^2)*T6,"")))</f>
        <v>154.02845107609977</v>
      </c>
      <c r="Z6" s="66"/>
      <c r="AA6" s="66" t="s">
        <v>77</v>
      </c>
      <c r="AB6" s="25">
        <f>T6-HLOOKUP(X6,Feuil1!$C$1:$BL$10,2,0)</f>
        <v>61</v>
      </c>
      <c r="AC6" s="25">
        <f>T6-HLOOKUP(X6,Feuil1!$C$1:$BL$10,3,0)</f>
        <v>51</v>
      </c>
      <c r="AD6" s="25">
        <f>T6-HLOOKUP(X6,Feuil1!$C$1:$BL$10,4,0)</f>
        <v>41</v>
      </c>
      <c r="AE6" s="25">
        <f>T6-HLOOKUP(X6,Feuil1!$C$1:$BL$10,5,0)</f>
        <v>31</v>
      </c>
      <c r="AF6" s="25">
        <f>T6-HLOOKUP(X6,Feuil1!$C$1:$BL$10,6,0)</f>
        <v>21</v>
      </c>
      <c r="AG6" s="25">
        <f>T6-HLOOKUP(X6,Feuil1!$C$1:$BL$10,7,0)</f>
        <v>11</v>
      </c>
      <c r="AH6" s="25">
        <f>T6-HLOOKUP(X6,Feuil1!$C$1:$BL$10,8,0)</f>
        <v>1</v>
      </c>
      <c r="AI6" s="25">
        <f>T6-HLOOKUP(X6,Feuil1!$C$1:$BL$10,9,0)</f>
        <v>-9</v>
      </c>
      <c r="AJ6" s="67">
        <f>T6-HLOOKUP(X6,Feuil1!$C$1:$BL$10,10,0)</f>
        <v>-904</v>
      </c>
      <c r="AQ6" s="68" t="str">
        <f t="shared" si="0"/>
        <v>INTB +</v>
      </c>
    </row>
    <row r="7" spans="1:43" s="68" customFormat="1" ht="21">
      <c r="A7" s="86"/>
      <c r="B7" s="87"/>
      <c r="C7" s="88"/>
      <c r="D7" s="89"/>
      <c r="E7" s="90"/>
      <c r="F7" s="91"/>
      <c r="G7" s="91"/>
      <c r="H7" s="92"/>
      <c r="I7" s="93"/>
      <c r="J7" s="88"/>
      <c r="K7" s="94"/>
      <c r="L7" s="95"/>
      <c r="M7" s="95"/>
      <c r="N7" s="95"/>
      <c r="O7" s="96"/>
      <c r="P7" s="95"/>
      <c r="Q7" s="95"/>
      <c r="R7" s="95"/>
      <c r="S7" s="96"/>
      <c r="T7" s="97"/>
      <c r="U7" s="98"/>
      <c r="V7" s="99"/>
      <c r="W7" s="100"/>
      <c r="X7" s="101"/>
      <c r="Y7" s="102"/>
      <c r="Z7" s="66"/>
      <c r="AA7" s="66" t="s">
        <v>77</v>
      </c>
      <c r="AB7" s="25" t="e">
        <f>T7-HLOOKUP(X7,Feuil1!$C$1:$BL$10,2,0)</f>
        <v>#N/A</v>
      </c>
      <c r="AC7" s="25" t="e">
        <f>T7-HLOOKUP(X7,Feuil1!$C$1:$BL$10,3,0)</f>
        <v>#N/A</v>
      </c>
      <c r="AD7" s="25" t="e">
        <f>T7-HLOOKUP(X7,Feuil1!$C$1:$BL$10,4,0)</f>
        <v>#N/A</v>
      </c>
      <c r="AE7" s="25" t="e">
        <f>T7-HLOOKUP(X7,Feuil1!$C$1:$BL$10,5,0)</f>
        <v>#N/A</v>
      </c>
      <c r="AF7" s="25" t="e">
        <f>T7-HLOOKUP(X7,Feuil1!$C$1:$BL$10,6,0)</f>
        <v>#N/A</v>
      </c>
      <c r="AG7" s="25" t="e">
        <f>T7-HLOOKUP(X7,Feuil1!$C$1:$BL$10,7,0)</f>
        <v>#N/A</v>
      </c>
      <c r="AH7" s="25" t="e">
        <f>T7-HLOOKUP(X7,Feuil1!$C$1:$BL$10,8,0)</f>
        <v>#N/A</v>
      </c>
      <c r="AI7" s="25" t="e">
        <f>T7-HLOOKUP(X7,Feuil1!$C$1:$BL$10,9,0)</f>
        <v>#N/A</v>
      </c>
      <c r="AJ7" s="67" t="e">
        <f>T7-HLOOKUP(X7,Feuil1!$C$1:$BL$10,10,0)</f>
        <v>#N/A</v>
      </c>
      <c r="AQ7" s="68" t="e">
        <f t="shared" si="0"/>
        <v>#N/A</v>
      </c>
    </row>
    <row r="8" spans="1:43" s="68" customFormat="1" ht="21">
      <c r="A8" s="69" t="s">
        <v>109</v>
      </c>
      <c r="B8" s="70" t="s">
        <v>115</v>
      </c>
      <c r="C8" s="71" t="s">
        <v>116</v>
      </c>
      <c r="D8" s="72">
        <v>1</v>
      </c>
      <c r="E8" s="73">
        <v>298421</v>
      </c>
      <c r="F8" s="74" t="s">
        <v>117</v>
      </c>
      <c r="G8" s="74" t="s">
        <v>118</v>
      </c>
      <c r="H8" s="75">
        <v>1999</v>
      </c>
      <c r="I8" s="76">
        <v>46.1</v>
      </c>
      <c r="J8" s="71" t="s">
        <v>119</v>
      </c>
      <c r="K8" s="77" t="s">
        <v>109</v>
      </c>
      <c r="L8" s="78">
        <v>48</v>
      </c>
      <c r="M8" s="78">
        <v>-51</v>
      </c>
      <c r="N8" s="78">
        <v>52</v>
      </c>
      <c r="O8" s="79">
        <f>IF(H8="","",IF(MAXA(L8:N8)&lt;=0,0,MAXA(L8:N8)))</f>
        <v>52</v>
      </c>
      <c r="P8" s="78">
        <v>62</v>
      </c>
      <c r="Q8" s="78">
        <v>66</v>
      </c>
      <c r="R8" s="78">
        <v>69</v>
      </c>
      <c r="S8" s="79">
        <f>IF(H8="","",IF(MAXA(P8:R8)&lt;=0,0,MAXA(P8:R8)))</f>
        <v>69</v>
      </c>
      <c r="T8" s="80">
        <f>IF(H8="","",IF(OR(O8=0,S8=0),0,O8+S8))</f>
        <v>121</v>
      </c>
      <c r="U8" s="81"/>
      <c r="V8" s="82" t="str">
        <f>IF(H8="","",AQ8)</f>
        <v>INTA +</v>
      </c>
      <c r="W8" s="83">
        <f>IF(AJ8&gt;=0,AJ8,IF(AI8&gt;=0,AI8,IF(AH8&gt;=0,AH8,IF(AG8&gt;=0,AG8,IF(AF8&gt;=0,AF8,IF(AE8&gt;=0,AE8,IF(AD8&gt;=0,AD8,IF(AC8&gt;=0,AC8,AB8))))))))</f>
        <v>11</v>
      </c>
      <c r="X8" s="84" t="str">
        <f>IF(I8="","",IF(A8="H",IF(OR(H8="SEN",H8&lt;1996),VLOOKUP(I8,Feuil1!$A$11:$G$29,6),IF(AND(H8&gt;1995,H8&lt;1999),VLOOKUP(I8,Feuil1!$A$11:$G$29,5),IF(AND(H8&gt;1998,H8&lt;2001),VLOOKUP(I8,Feuil1!$A$11:$G$29,4),IF(AND(H8&gt;2000,H8&lt;2003),VLOOKUP(I8,Feuil1!$A$11:$G$29,3),VLOOKUP(I8,Feuil1!$A$11:$G$29,2))))),IF(OR(H8="SEN",H8&lt;1996),VLOOKUP(I8,Feuil1!$G$11:$L$25,6),IF(AND(H8&gt;1995,H8&lt;1999),VLOOKUP(I8,Feuil1!$G$11:$L$25,5),IF(AND(H8&gt;1998,H8&lt;2001),VLOOKUP(I8,Feuil1!$G$11:$L$25,4),IF(AND(H8&gt;2000,H8&lt;2003),VLOOKUP(I8,Feuil1!$G$11:$L$25,3),VLOOKUP(I8,Feuil1!$G$11:$L$25,2)))))))</f>
        <v>FC2 48</v>
      </c>
      <c r="Y8" s="85">
        <f>IF(I8="","",IF(A8="H",10^(0.794358141*LOG(I8/174.393)^2)*T8,IF(A8="F",10^(0.89726074*LOG(I8/148.026)^2)*T8,"")))</f>
        <v>205.63416412824697</v>
      </c>
      <c r="Z8" s="66"/>
      <c r="AA8" s="66" t="s">
        <v>77</v>
      </c>
      <c r="AB8" s="25">
        <f>T8-HLOOKUP(X8,Feuil1!$C$1:$BL$10,2,0)</f>
        <v>86</v>
      </c>
      <c r="AC8" s="25">
        <f>T8-HLOOKUP(X8,Feuil1!$C$1:$BL$10,3,0)</f>
        <v>76</v>
      </c>
      <c r="AD8" s="25">
        <f>T8-HLOOKUP(X8,Feuil1!$C$1:$BL$10,4,0)</f>
        <v>66</v>
      </c>
      <c r="AE8" s="25">
        <f>T8-HLOOKUP(X8,Feuil1!$C$1:$BL$10,5,0)</f>
        <v>56</v>
      </c>
      <c r="AF8" s="25">
        <f>T8-HLOOKUP(X8,Feuil1!$C$1:$BL$10,6,0)</f>
        <v>46</v>
      </c>
      <c r="AG8" s="25">
        <f>T8-HLOOKUP(X8,Feuil1!$C$1:$BL$10,7,0)</f>
        <v>36</v>
      </c>
      <c r="AH8" s="25">
        <f>T8-HLOOKUP(X8,Feuil1!$C$1:$BL$10,8,0)</f>
        <v>26</v>
      </c>
      <c r="AI8" s="25">
        <f>T8-HLOOKUP(X8,Feuil1!$C$1:$BL$10,9,0)</f>
        <v>11</v>
      </c>
      <c r="AJ8" s="67">
        <f>T8-HLOOKUP(X8,Feuil1!$C$1:$BL$10,10,0)</f>
        <v>-879</v>
      </c>
      <c r="AQ8" s="68" t="str">
        <f t="shared" si="0"/>
        <v>INTA +</v>
      </c>
    </row>
    <row r="9" spans="1:43" s="68" customFormat="1" ht="21">
      <c r="A9" s="69" t="s">
        <v>109</v>
      </c>
      <c r="B9" s="70" t="s">
        <v>120</v>
      </c>
      <c r="C9" s="71" t="s">
        <v>121</v>
      </c>
      <c r="D9" s="72">
        <v>2</v>
      </c>
      <c r="E9" s="73">
        <v>191138</v>
      </c>
      <c r="F9" s="74" t="s">
        <v>122</v>
      </c>
      <c r="G9" s="74" t="s">
        <v>123</v>
      </c>
      <c r="H9" s="75">
        <v>1999</v>
      </c>
      <c r="I9" s="76">
        <v>46.9</v>
      </c>
      <c r="J9" s="71" t="s">
        <v>124</v>
      </c>
      <c r="K9" s="77" t="s">
        <v>109</v>
      </c>
      <c r="L9" s="78">
        <v>45</v>
      </c>
      <c r="M9" s="78">
        <v>48</v>
      </c>
      <c r="N9" s="78">
        <v>-50</v>
      </c>
      <c r="O9" s="79">
        <f>IF(H9="","",IF(MAXA(L9:N9)&lt;=0,0,MAXA(L9:N9)))</f>
        <v>48</v>
      </c>
      <c r="P9" s="78">
        <v>62</v>
      </c>
      <c r="Q9" s="78">
        <v>65</v>
      </c>
      <c r="R9" s="78">
        <v>67</v>
      </c>
      <c r="S9" s="79">
        <f>IF(H9="","",IF(MAXA(P9:R9)&lt;=0,0,MAXA(P9:R9)))</f>
        <v>67</v>
      </c>
      <c r="T9" s="80">
        <f>IF(H9="","",IF(OR(O9=0,S9=0),0,O9+S9))</f>
        <v>115</v>
      </c>
      <c r="U9" s="81"/>
      <c r="V9" s="82" t="str">
        <f>IF(H9="","",AQ9)</f>
        <v>INTA +</v>
      </c>
      <c r="W9" s="83">
        <f>IF(AJ9&gt;=0,AJ9,IF(AI9&gt;=0,AI9,IF(AH9&gt;=0,AH9,IF(AG9&gt;=0,AG9,IF(AF9&gt;=0,AF9,IF(AE9&gt;=0,AE9,IF(AD9&gt;=0,AD9,IF(AC9&gt;=0,AC9,AB9))))))))</f>
        <v>5</v>
      </c>
      <c r="X9" s="84" t="str">
        <f>IF(I9="","",IF(A9="H",IF(OR(H9="SEN",H9&lt;1996),VLOOKUP(I9,Feuil1!$A$11:$G$29,6),IF(AND(H9&gt;1995,H9&lt;1999),VLOOKUP(I9,Feuil1!$A$11:$G$29,5),IF(AND(H9&gt;1998,H9&lt;2001),VLOOKUP(I9,Feuil1!$A$11:$G$29,4),IF(AND(H9&gt;2000,H9&lt;2003),VLOOKUP(I9,Feuil1!$A$11:$G$29,3),VLOOKUP(I9,Feuil1!$A$11:$G$29,2))))),IF(OR(H9="SEN",H9&lt;1996),VLOOKUP(I9,Feuil1!$G$11:$L$25,6),IF(AND(H9&gt;1995,H9&lt;1999),VLOOKUP(I9,Feuil1!$G$11:$L$25,5),IF(AND(H9&gt;1998,H9&lt;2001),VLOOKUP(I9,Feuil1!$G$11:$L$25,4),IF(AND(H9&gt;2000,H9&lt;2003),VLOOKUP(I9,Feuil1!$G$11:$L$25,3),VLOOKUP(I9,Feuil1!$G$11:$L$25,2)))))))</f>
        <v>FC2 48</v>
      </c>
      <c r="Y9" s="85">
        <f>IF(I9="","",IF(A9="H",10^(0.794358141*LOG(I9/174.393)^2)*T9,IF(A9="F",10^(0.89726074*LOG(I9/148.026)^2)*T9,"")))</f>
        <v>192.4263678546487</v>
      </c>
      <c r="Z9" s="66"/>
      <c r="AA9" s="66" t="s">
        <v>77</v>
      </c>
      <c r="AB9" s="25">
        <f>T9-HLOOKUP(X9,Feuil1!$C$1:$BL$10,2,0)</f>
        <v>80</v>
      </c>
      <c r="AC9" s="25">
        <f>T9-HLOOKUP(X9,Feuil1!$C$1:$BL$10,3,0)</f>
        <v>70</v>
      </c>
      <c r="AD9" s="25">
        <f>T9-HLOOKUP(X9,Feuil1!$C$1:$BL$10,4,0)</f>
        <v>60</v>
      </c>
      <c r="AE9" s="25">
        <f>T9-HLOOKUP(X9,Feuil1!$C$1:$BL$10,5,0)</f>
        <v>50</v>
      </c>
      <c r="AF9" s="25">
        <f>T9-HLOOKUP(X9,Feuil1!$C$1:$BL$10,6,0)</f>
        <v>40</v>
      </c>
      <c r="AG9" s="25">
        <f>T9-HLOOKUP(X9,Feuil1!$C$1:$BL$10,7,0)</f>
        <v>30</v>
      </c>
      <c r="AH9" s="25">
        <f>T9-HLOOKUP(X9,Feuil1!$C$1:$BL$10,8,0)</f>
        <v>20</v>
      </c>
      <c r="AI9" s="25">
        <f>T9-HLOOKUP(X9,Feuil1!$C$1:$BL$10,9,0)</f>
        <v>5</v>
      </c>
      <c r="AJ9" s="67">
        <f>T9-HLOOKUP(X9,Feuil1!$C$1:$BL$10,10,0)</f>
        <v>-885</v>
      </c>
      <c r="AQ9" s="68" t="str">
        <f t="shared" si="0"/>
        <v>INTA +</v>
      </c>
    </row>
    <row r="10" spans="1:43" s="68" customFormat="1" ht="21">
      <c r="A10" s="69" t="s">
        <v>109</v>
      </c>
      <c r="B10" s="70" t="s">
        <v>110</v>
      </c>
      <c r="C10" s="71" t="s">
        <v>111</v>
      </c>
      <c r="D10" s="72">
        <v>3</v>
      </c>
      <c r="E10" s="73">
        <v>244336</v>
      </c>
      <c r="F10" s="74" t="s">
        <v>125</v>
      </c>
      <c r="G10" s="74" t="s">
        <v>126</v>
      </c>
      <c r="H10" s="75">
        <v>2000</v>
      </c>
      <c r="I10" s="76">
        <v>47.5</v>
      </c>
      <c r="J10" s="71" t="s">
        <v>127</v>
      </c>
      <c r="K10" s="77" t="s">
        <v>109</v>
      </c>
      <c r="L10" s="78">
        <v>46</v>
      </c>
      <c r="M10" s="78">
        <v>49</v>
      </c>
      <c r="N10" s="78">
        <v>51</v>
      </c>
      <c r="O10" s="79">
        <f>IF(H10="","",IF(MAXA(L10:N10)&lt;=0,0,MAXA(L10:N10)))</f>
        <v>51</v>
      </c>
      <c r="P10" s="78">
        <v>58</v>
      </c>
      <c r="Q10" s="78">
        <v>61</v>
      </c>
      <c r="R10" s="78">
        <v>63</v>
      </c>
      <c r="S10" s="79">
        <f>IF(H10="","",IF(MAXA(P10:R10)&lt;=0,0,MAXA(P10:R10)))</f>
        <v>63</v>
      </c>
      <c r="T10" s="80">
        <f>IF(H10="","",IF(OR(O10=0,S10=0),0,O10+S10))</f>
        <v>114</v>
      </c>
      <c r="U10" s="81"/>
      <c r="V10" s="82" t="str">
        <f>IF(H10="","",AQ10)</f>
        <v>INTA +</v>
      </c>
      <c r="W10" s="83">
        <f>IF(AJ10&gt;=0,AJ10,IF(AI10&gt;=0,AI10,IF(AH10&gt;=0,AH10,IF(AG10&gt;=0,AG10,IF(AF10&gt;=0,AF10,IF(AE10&gt;=0,AE10,IF(AD10&gt;=0,AD10,IF(AC10&gt;=0,AC10,AB10))))))))</f>
        <v>4</v>
      </c>
      <c r="X10" s="84" t="str">
        <f>IF(I10="","",IF(A10="H",IF(OR(H10="SEN",H10&lt;1996),VLOOKUP(I10,Feuil1!$A$11:$G$29,6),IF(AND(H10&gt;1995,H10&lt;1999),VLOOKUP(I10,Feuil1!$A$11:$G$29,5),IF(AND(H10&gt;1998,H10&lt;2001),VLOOKUP(I10,Feuil1!$A$11:$G$29,4),IF(AND(H10&gt;2000,H10&lt;2003),VLOOKUP(I10,Feuil1!$A$11:$G$29,3),VLOOKUP(I10,Feuil1!$A$11:$G$29,2))))),IF(OR(H10="SEN",H10&lt;1996),VLOOKUP(I10,Feuil1!$G$11:$L$25,6),IF(AND(H10&gt;1995,H10&lt;1999),VLOOKUP(I10,Feuil1!$G$11:$L$25,5),IF(AND(H10&gt;1998,H10&lt;2001),VLOOKUP(I10,Feuil1!$G$11:$L$25,4),IF(AND(H10&gt;2000,H10&lt;2003),VLOOKUP(I10,Feuil1!$G$11:$L$25,3),VLOOKUP(I10,Feuil1!$G$11:$L$25,2)))))))</f>
        <v>FC2 48</v>
      </c>
      <c r="Y10" s="85">
        <f>IF(I10="","",IF(A10="H",10^(0.794358141*LOG(I10/174.393)^2)*T10,IF(A10="F",10^(0.89726074*LOG(I10/148.026)^2)*T10,"")))</f>
        <v>188.60519214779052</v>
      </c>
      <c r="Z10" s="66"/>
      <c r="AA10" s="66" t="s">
        <v>77</v>
      </c>
      <c r="AB10" s="25">
        <f>T10-HLOOKUP(X10,Feuil1!$C$1:$BL$10,2,0)</f>
        <v>79</v>
      </c>
      <c r="AC10" s="25">
        <f>T10-HLOOKUP(X10,Feuil1!$C$1:$BL$10,3,0)</f>
        <v>69</v>
      </c>
      <c r="AD10" s="25">
        <f>T10-HLOOKUP(X10,Feuil1!$C$1:$BL$10,4,0)</f>
        <v>59</v>
      </c>
      <c r="AE10" s="25">
        <f>T10-HLOOKUP(X10,Feuil1!$C$1:$BL$10,5,0)</f>
        <v>49</v>
      </c>
      <c r="AF10" s="25">
        <f>T10-HLOOKUP(X10,Feuil1!$C$1:$BL$10,6,0)</f>
        <v>39</v>
      </c>
      <c r="AG10" s="25">
        <f>T10-HLOOKUP(X10,Feuil1!$C$1:$BL$10,7,0)</f>
        <v>29</v>
      </c>
      <c r="AH10" s="25">
        <f>T10-HLOOKUP(X10,Feuil1!$C$1:$BL$10,8,0)</f>
        <v>19</v>
      </c>
      <c r="AI10" s="25">
        <f>T10-HLOOKUP(X10,Feuil1!$C$1:$BL$10,9,0)</f>
        <v>4</v>
      </c>
      <c r="AJ10" s="67">
        <f>T10-HLOOKUP(X10,Feuil1!$C$1:$BL$10,10,0)</f>
        <v>-886</v>
      </c>
      <c r="AQ10" s="68" t="str">
        <f t="shared" si="0"/>
        <v>INTA +</v>
      </c>
    </row>
    <row r="11" spans="1:43" s="68" customFormat="1" ht="21">
      <c r="A11" s="69" t="s">
        <v>109</v>
      </c>
      <c r="B11" s="70" t="s">
        <v>128</v>
      </c>
      <c r="C11" s="71" t="s">
        <v>129</v>
      </c>
      <c r="D11" s="72">
        <v>4</v>
      </c>
      <c r="E11" s="73">
        <v>357786</v>
      </c>
      <c r="F11" s="74" t="s">
        <v>130</v>
      </c>
      <c r="G11" s="74" t="s">
        <v>131</v>
      </c>
      <c r="H11" s="75">
        <v>2000</v>
      </c>
      <c r="I11" s="76">
        <v>48</v>
      </c>
      <c r="J11" s="71" t="s">
        <v>132</v>
      </c>
      <c r="K11" s="77" t="s">
        <v>109</v>
      </c>
      <c r="L11" s="78">
        <v>-40</v>
      </c>
      <c r="M11" s="78">
        <v>40</v>
      </c>
      <c r="N11" s="78">
        <v>45</v>
      </c>
      <c r="O11" s="79">
        <f>IF(H11="","",IF(MAXA(L11:N11)&lt;=0,0,MAXA(L11:N11)))</f>
        <v>45</v>
      </c>
      <c r="P11" s="78">
        <v>50</v>
      </c>
      <c r="Q11" s="78">
        <v>53</v>
      </c>
      <c r="R11" s="78">
        <v>56</v>
      </c>
      <c r="S11" s="79">
        <f>IF(H11="","",IF(MAXA(P11:R11)&lt;=0,0,MAXA(P11:R11)))</f>
        <v>56</v>
      </c>
      <c r="T11" s="80">
        <f>IF(H11="","",IF(OR(O11=0,S11=0),0,O11+S11))</f>
        <v>101</v>
      </c>
      <c r="U11" s="81"/>
      <c r="V11" s="82" t="str">
        <f>IF(H11="","",AQ11)</f>
        <v>INTB +</v>
      </c>
      <c r="W11" s="83">
        <f>IF(AJ11&gt;=0,AJ11,IF(AI11&gt;=0,AI11,IF(AH11&gt;=0,AH11,IF(AG11&gt;=0,AG11,IF(AF11&gt;=0,AF11,IF(AE11&gt;=0,AE11,IF(AD11&gt;=0,AD11,IF(AC11&gt;=0,AC11,AB11))))))))</f>
        <v>6</v>
      </c>
      <c r="X11" s="84" t="str">
        <f>IF(I11="","",IF(A11="H",IF(OR(H11="SEN",H11&lt;1996),VLOOKUP(I11,Feuil1!$A$11:$G$29,6),IF(AND(H11&gt;1995,H11&lt;1999),VLOOKUP(I11,Feuil1!$A$11:$G$29,5),IF(AND(H11&gt;1998,H11&lt;2001),VLOOKUP(I11,Feuil1!$A$11:$G$29,4),IF(AND(H11&gt;2000,H11&lt;2003),VLOOKUP(I11,Feuil1!$A$11:$G$29,3),VLOOKUP(I11,Feuil1!$A$11:$G$29,2))))),IF(OR(H11="SEN",H11&lt;1996),VLOOKUP(I11,Feuil1!$G$11:$L$25,6),IF(AND(H11&gt;1995,H11&lt;1999),VLOOKUP(I11,Feuil1!$G$11:$L$25,5),IF(AND(H11&gt;1998,H11&lt;2001),VLOOKUP(I11,Feuil1!$G$11:$L$25,4),IF(AND(H11&gt;2000,H11&lt;2003),VLOOKUP(I11,Feuil1!$G$11:$L$25,3),VLOOKUP(I11,Feuil1!$G$11:$L$25,2)))))))</f>
        <v>FC2 48</v>
      </c>
      <c r="Y11" s="85">
        <f>IF(I11="","",IF(A11="H",10^(0.794358141*LOG(I11/174.393)^2)*T11,IF(A11="F",10^(0.89726074*LOG(I11/148.026)^2)*T11,"")))</f>
        <v>165.56181624551851</v>
      </c>
      <c r="Z11" s="66"/>
      <c r="AA11" s="66" t="s">
        <v>77</v>
      </c>
      <c r="AB11" s="25">
        <f>T11-HLOOKUP(X11,Feuil1!$C$1:$BL$10,2,0)</f>
        <v>66</v>
      </c>
      <c r="AC11" s="25">
        <f>T11-HLOOKUP(X11,Feuil1!$C$1:$BL$10,3,0)</f>
        <v>56</v>
      </c>
      <c r="AD11" s="25">
        <f>T11-HLOOKUP(X11,Feuil1!$C$1:$BL$10,4,0)</f>
        <v>46</v>
      </c>
      <c r="AE11" s="25">
        <f>T11-HLOOKUP(X11,Feuil1!$C$1:$BL$10,5,0)</f>
        <v>36</v>
      </c>
      <c r="AF11" s="25">
        <f>T11-HLOOKUP(X11,Feuil1!$C$1:$BL$10,6,0)</f>
        <v>26</v>
      </c>
      <c r="AG11" s="25">
        <f>T11-HLOOKUP(X11,Feuil1!$C$1:$BL$10,7,0)</f>
        <v>16</v>
      </c>
      <c r="AH11" s="25">
        <f>T11-HLOOKUP(X11,Feuil1!$C$1:$BL$10,8,0)</f>
        <v>6</v>
      </c>
      <c r="AI11" s="25">
        <f>T11-HLOOKUP(X11,Feuil1!$C$1:$BL$10,9,0)</f>
        <v>-9</v>
      </c>
      <c r="AJ11" s="67">
        <f>T11-HLOOKUP(X11,Feuil1!$C$1:$BL$10,10,0)</f>
        <v>-899</v>
      </c>
      <c r="AQ11" s="68" t="str">
        <f t="shared" si="0"/>
        <v>INTB +</v>
      </c>
    </row>
    <row r="12" spans="1:43" s="68" customFormat="1" ht="14.25" customHeight="1">
      <c r="A12" s="49"/>
      <c r="B12" s="50"/>
      <c r="C12" s="51"/>
      <c r="D12" s="52"/>
      <c r="E12" s="53"/>
      <c r="F12" s="54"/>
      <c r="G12" s="54"/>
      <c r="H12" s="55"/>
      <c r="I12" s="56"/>
      <c r="J12" s="51"/>
      <c r="K12" s="57"/>
      <c r="L12" s="58"/>
      <c r="M12" s="58"/>
      <c r="N12" s="58"/>
      <c r="O12" s="59"/>
      <c r="P12" s="58"/>
      <c r="Q12" s="58"/>
      <c r="R12" s="58"/>
      <c r="S12" s="59"/>
      <c r="T12" s="60"/>
      <c r="U12" s="61"/>
      <c r="V12" s="62"/>
      <c r="W12" s="63"/>
      <c r="X12" s="64"/>
      <c r="Y12" s="65"/>
      <c r="Z12" s="66"/>
      <c r="AA12" s="66" t="s">
        <v>77</v>
      </c>
      <c r="AB12" s="25" t="e">
        <f>T12-HLOOKUP(X12,Feuil1!$C$1:$BL$10,2,0)</f>
        <v>#N/A</v>
      </c>
      <c r="AC12" s="25" t="e">
        <f>T12-HLOOKUP(X12,Feuil1!$C$1:$BL$10,3,0)</f>
        <v>#N/A</v>
      </c>
      <c r="AD12" s="25" t="e">
        <f>T12-HLOOKUP(X12,Feuil1!$C$1:$BL$10,4,0)</f>
        <v>#N/A</v>
      </c>
      <c r="AE12" s="25" t="e">
        <f>T12-HLOOKUP(X12,Feuil1!$C$1:$BL$10,5,0)</f>
        <v>#N/A</v>
      </c>
      <c r="AF12" s="25" t="e">
        <f>T12-HLOOKUP(X12,Feuil1!$C$1:$BL$10,6,0)</f>
        <v>#N/A</v>
      </c>
      <c r="AG12" s="25" t="e">
        <f>T12-HLOOKUP(X12,Feuil1!$C$1:$BL$10,7,0)</f>
        <v>#N/A</v>
      </c>
      <c r="AH12" s="25" t="e">
        <f>T12-HLOOKUP(X12,Feuil1!$C$1:$BL$10,8,0)</f>
        <v>#N/A</v>
      </c>
      <c r="AI12" s="25" t="e">
        <f>T12-HLOOKUP(X12,Feuil1!$C$1:$BL$10,9,0)</f>
        <v>#N/A</v>
      </c>
      <c r="AJ12" s="67" t="e">
        <f>T12-HLOOKUP(X12,Feuil1!$C$1:$BL$10,10,0)</f>
        <v>#N/A</v>
      </c>
      <c r="AQ12" s="68" t="e">
        <f t="shared" si="0"/>
        <v>#N/A</v>
      </c>
    </row>
    <row r="13" spans="1:43" s="68" customFormat="1" ht="21">
      <c r="A13" s="69" t="s">
        <v>109</v>
      </c>
      <c r="B13" s="70" t="s">
        <v>115</v>
      </c>
      <c r="C13" s="71" t="s">
        <v>116</v>
      </c>
      <c r="D13" s="72">
        <v>1</v>
      </c>
      <c r="E13" s="73">
        <v>277832</v>
      </c>
      <c r="F13" s="74" t="s">
        <v>133</v>
      </c>
      <c r="G13" s="74" t="s">
        <v>134</v>
      </c>
      <c r="H13" s="75">
        <v>1999</v>
      </c>
      <c r="I13" s="76">
        <v>50.3</v>
      </c>
      <c r="J13" s="71" t="s">
        <v>119</v>
      </c>
      <c r="K13" s="77" t="s">
        <v>109</v>
      </c>
      <c r="L13" s="78">
        <v>54</v>
      </c>
      <c r="M13" s="78">
        <v>58</v>
      </c>
      <c r="N13" s="78">
        <v>60</v>
      </c>
      <c r="O13" s="79">
        <f>IF(H13="","",IF(MAXA(L13:N13)&lt;=0,0,MAXA(L13:N13)))</f>
        <v>60</v>
      </c>
      <c r="P13" s="78">
        <v>67</v>
      </c>
      <c r="Q13" s="78">
        <v>72</v>
      </c>
      <c r="R13" s="78">
        <v>75</v>
      </c>
      <c r="S13" s="79">
        <f>IF(H13="","",IF(MAXA(P13:R13)&lt;=0,0,MAXA(P13:R13)))</f>
        <v>75</v>
      </c>
      <c r="T13" s="80">
        <f>IF(H13="","",IF(OR(O13=0,S13=0),0,O13+S13))</f>
        <v>135</v>
      </c>
      <c r="U13" s="81"/>
      <c r="V13" s="82" t="str">
        <f>IF(H13="","",AQ13)</f>
        <v>INTA +</v>
      </c>
      <c r="W13" s="83">
        <f>IF(AJ13&gt;=0,AJ13,IF(AI13&gt;=0,AI13,IF(AH13&gt;=0,AH13,IF(AG13&gt;=0,AG13,IF(AF13&gt;=0,AF13,IF(AE13&gt;=0,AE13,IF(AD13&gt;=0,AD13,IF(AC13&gt;=0,AC13,AB13))))))))</f>
        <v>15</v>
      </c>
      <c r="X13" s="84" t="str">
        <f>IF(I13="","",IF(A13="H",IF(OR(H13="SEN",H13&lt;1996),VLOOKUP(I13,Feuil1!$A$11:$G$29,6),IF(AND(H13&gt;1995,H13&lt;1999),VLOOKUP(I13,Feuil1!$A$11:$G$29,5),IF(AND(H13&gt;1998,H13&lt;2001),VLOOKUP(I13,Feuil1!$A$11:$G$29,4),IF(AND(H13&gt;2000,H13&lt;2003),VLOOKUP(I13,Feuil1!$A$11:$G$29,3),VLOOKUP(I13,Feuil1!$A$11:$G$29,2))))),IF(OR(H13="SEN",H13&lt;1996),VLOOKUP(I13,Feuil1!$G$11:$L$25,6),IF(AND(H13&gt;1995,H13&lt;1999),VLOOKUP(I13,Feuil1!$G$11:$L$25,5),IF(AND(H13&gt;1998,H13&lt;2001),VLOOKUP(I13,Feuil1!$G$11:$L$25,4),IF(AND(H13&gt;2000,H13&lt;2003),VLOOKUP(I13,Feuil1!$G$11:$L$25,3),VLOOKUP(I13,Feuil1!$G$11:$L$25,2)))))))</f>
        <v>FC2 53</v>
      </c>
      <c r="Y13" s="85">
        <f>IF(I13="","",IF(A13="H",10^(0.794358141*LOG(I13/174.393)^2)*T13,IF(A13="F",10^(0.89726074*LOG(I13/148.026)^2)*T13,"")))</f>
        <v>212.5703199499044</v>
      </c>
      <c r="Z13" s="66"/>
      <c r="AA13" s="66" t="s">
        <v>77</v>
      </c>
      <c r="AB13" s="25">
        <f>T13-HLOOKUP(X13,Feuil1!$C$1:$BL$10,2,0)</f>
        <v>90</v>
      </c>
      <c r="AC13" s="25">
        <f>T13-HLOOKUP(X13,Feuil1!$C$1:$BL$10,3,0)</f>
        <v>80</v>
      </c>
      <c r="AD13" s="25">
        <f>T13-HLOOKUP(X13,Feuil1!$C$1:$BL$10,4,0)</f>
        <v>70</v>
      </c>
      <c r="AE13" s="25">
        <f>T13-HLOOKUP(X13,Feuil1!$C$1:$BL$10,5,0)</f>
        <v>60</v>
      </c>
      <c r="AF13" s="25">
        <f>T13-HLOOKUP(X13,Feuil1!$C$1:$BL$10,6,0)</f>
        <v>50</v>
      </c>
      <c r="AG13" s="25">
        <f>T13-HLOOKUP(X13,Feuil1!$C$1:$BL$10,7,0)</f>
        <v>40</v>
      </c>
      <c r="AH13" s="25">
        <f>T13-HLOOKUP(X13,Feuil1!$C$1:$BL$10,8,0)</f>
        <v>30</v>
      </c>
      <c r="AI13" s="25">
        <f>T13-HLOOKUP(X13,Feuil1!$C$1:$BL$10,9,0)</f>
        <v>15</v>
      </c>
      <c r="AJ13" s="67">
        <f>T13-HLOOKUP(X13,Feuil1!$C$1:$BL$10,10,0)</f>
        <v>-865</v>
      </c>
      <c r="AQ13" s="68" t="str">
        <f t="shared" si="0"/>
        <v>INTA +</v>
      </c>
    </row>
    <row r="14" spans="1:43" s="68" customFormat="1" ht="21">
      <c r="A14" s="69" t="s">
        <v>109</v>
      </c>
      <c r="B14" s="70" t="s">
        <v>135</v>
      </c>
      <c r="C14" s="71" t="s">
        <v>136</v>
      </c>
      <c r="D14" s="72">
        <v>2</v>
      </c>
      <c r="E14" s="73">
        <v>295873</v>
      </c>
      <c r="F14" s="74" t="s">
        <v>137</v>
      </c>
      <c r="G14" s="74" t="s">
        <v>138</v>
      </c>
      <c r="H14" s="75">
        <v>1999</v>
      </c>
      <c r="I14" s="76">
        <v>52.4</v>
      </c>
      <c r="J14" s="71" t="s">
        <v>139</v>
      </c>
      <c r="K14" s="77" t="s">
        <v>109</v>
      </c>
      <c r="L14" s="78">
        <v>42</v>
      </c>
      <c r="M14" s="78">
        <v>47</v>
      </c>
      <c r="N14" s="78">
        <v>50</v>
      </c>
      <c r="O14" s="79">
        <f>IF(H14="","",IF(MAXA(L14:N14)&lt;=0,0,MAXA(L14:N14)))</f>
        <v>50</v>
      </c>
      <c r="P14" s="78">
        <v>57</v>
      </c>
      <c r="Q14" s="78">
        <v>60</v>
      </c>
      <c r="R14" s="78">
        <v>63</v>
      </c>
      <c r="S14" s="79">
        <f>IF(H14="","",IF(MAXA(P14:R14)&lt;=0,0,MAXA(P14:R14)))</f>
        <v>63</v>
      </c>
      <c r="T14" s="80">
        <f>IF(H14="","",IF(OR(O14=0,S14=0),0,O14+S14))</f>
        <v>113</v>
      </c>
      <c r="U14" s="81"/>
      <c r="V14" s="82" t="str">
        <f>IF(H14="","",AQ14)</f>
        <v>INTB +</v>
      </c>
      <c r="W14" s="83">
        <f>IF(AJ14&gt;=0,AJ14,IF(AI14&gt;=0,AI14,IF(AH14&gt;=0,AH14,IF(AG14&gt;=0,AG14,IF(AF14&gt;=0,AF14,IF(AE14&gt;=0,AE14,IF(AD14&gt;=0,AD14,IF(AC14&gt;=0,AC14,AB14))))))))</f>
        <v>8</v>
      </c>
      <c r="X14" s="84" t="str">
        <f>IF(I14="","",IF(A14="H",IF(OR(H14="SEN",H14&lt;1996),VLOOKUP(I14,Feuil1!$A$11:$G$29,6),IF(AND(H14&gt;1995,H14&lt;1999),VLOOKUP(I14,Feuil1!$A$11:$G$29,5),IF(AND(H14&gt;1998,H14&lt;2001),VLOOKUP(I14,Feuil1!$A$11:$G$29,4),IF(AND(H14&gt;2000,H14&lt;2003),VLOOKUP(I14,Feuil1!$A$11:$G$29,3),VLOOKUP(I14,Feuil1!$A$11:$G$29,2))))),IF(OR(H14="SEN",H14&lt;1996),VLOOKUP(I14,Feuil1!$G$11:$L$25,6),IF(AND(H14&gt;1995,H14&lt;1999),VLOOKUP(I14,Feuil1!$G$11:$L$25,5),IF(AND(H14&gt;1998,H14&lt;2001),VLOOKUP(I14,Feuil1!$G$11:$L$25,4),IF(AND(H14&gt;2000,H14&lt;2003),VLOOKUP(I14,Feuil1!$G$11:$L$25,3),VLOOKUP(I14,Feuil1!$G$11:$L$25,2)))))))</f>
        <v>FC2 53</v>
      </c>
      <c r="Y14" s="85">
        <f>IF(I14="","",IF(A14="H",10^(0.794358141*LOG(I14/174.393)^2)*T14,IF(A14="F",10^(0.89726074*LOG(I14/148.026)^2)*T14,"")))</f>
        <v>172.0234333409472</v>
      </c>
      <c r="Z14" s="66"/>
      <c r="AA14" s="66" t="s">
        <v>77</v>
      </c>
      <c r="AB14" s="25">
        <f>T14-HLOOKUP(X14,Feuil1!$C$1:$BL$10,2,0)</f>
        <v>68</v>
      </c>
      <c r="AC14" s="25">
        <f>T14-HLOOKUP(X14,Feuil1!$C$1:$BL$10,3,0)</f>
        <v>58</v>
      </c>
      <c r="AD14" s="25">
        <f>T14-HLOOKUP(X14,Feuil1!$C$1:$BL$10,4,0)</f>
        <v>48</v>
      </c>
      <c r="AE14" s="25">
        <f>T14-HLOOKUP(X14,Feuil1!$C$1:$BL$10,5,0)</f>
        <v>38</v>
      </c>
      <c r="AF14" s="25">
        <f>T14-HLOOKUP(X14,Feuil1!$C$1:$BL$10,6,0)</f>
        <v>28</v>
      </c>
      <c r="AG14" s="25">
        <f>T14-HLOOKUP(X14,Feuil1!$C$1:$BL$10,7,0)</f>
        <v>18</v>
      </c>
      <c r="AH14" s="25">
        <f>T14-HLOOKUP(X14,Feuil1!$C$1:$BL$10,8,0)</f>
        <v>8</v>
      </c>
      <c r="AI14" s="25">
        <f>T14-HLOOKUP(X14,Feuil1!$C$1:$BL$10,9,0)</f>
        <v>-7</v>
      </c>
      <c r="AJ14" s="67">
        <f>T14-HLOOKUP(X14,Feuil1!$C$1:$BL$10,10,0)</f>
        <v>-887</v>
      </c>
      <c r="AQ14" s="68" t="str">
        <f t="shared" si="0"/>
        <v>INTB +</v>
      </c>
    </row>
    <row r="15" spans="1:43" s="68" customFormat="1" ht="21">
      <c r="A15" s="69" t="s">
        <v>109</v>
      </c>
      <c r="B15" s="70" t="s">
        <v>140</v>
      </c>
      <c r="C15" s="71" t="s">
        <v>141</v>
      </c>
      <c r="D15" s="72">
        <v>3</v>
      </c>
      <c r="E15" s="73">
        <v>290105</v>
      </c>
      <c r="F15" s="74" t="s">
        <v>142</v>
      </c>
      <c r="G15" s="74" t="s">
        <v>143</v>
      </c>
      <c r="H15" s="75">
        <v>2000</v>
      </c>
      <c r="I15" s="76">
        <v>52.5</v>
      </c>
      <c r="J15" s="71" t="s">
        <v>144</v>
      </c>
      <c r="K15" s="77" t="s">
        <v>109</v>
      </c>
      <c r="L15" s="78">
        <v>42</v>
      </c>
      <c r="M15" s="78">
        <v>45</v>
      </c>
      <c r="N15" s="78">
        <v>48</v>
      </c>
      <c r="O15" s="79">
        <f>IF(H15="","",IF(MAXA(L15:N15)&lt;=0,0,MAXA(L15:N15)))</f>
        <v>48</v>
      </c>
      <c r="P15" s="78">
        <v>52</v>
      </c>
      <c r="Q15" s="78">
        <v>57</v>
      </c>
      <c r="R15" s="78">
        <v>60</v>
      </c>
      <c r="S15" s="79">
        <f>IF(H15="","",IF(MAXA(P15:R15)&lt;=0,0,MAXA(P15:R15)))</f>
        <v>60</v>
      </c>
      <c r="T15" s="80">
        <f>IF(H15="","",IF(OR(O15=0,S15=0),0,O15+S15))</f>
        <v>108</v>
      </c>
      <c r="U15" s="81"/>
      <c r="V15" s="82" t="str">
        <f>IF(H15="","",AQ15)</f>
        <v>INTB +</v>
      </c>
      <c r="W15" s="83">
        <f>IF(AJ15&gt;=0,AJ15,IF(AI15&gt;=0,AI15,IF(AH15&gt;=0,AH15,IF(AG15&gt;=0,AG15,IF(AF15&gt;=0,AF15,IF(AE15&gt;=0,AE15,IF(AD15&gt;=0,AD15,IF(AC15&gt;=0,AC15,AB15))))))))</f>
        <v>3</v>
      </c>
      <c r="X15" s="84" t="str">
        <f>IF(I15="","",IF(A15="H",IF(OR(H15="SEN",H15&lt;1996),VLOOKUP(I15,Feuil1!$A$11:$G$29,6),IF(AND(H15&gt;1995,H15&lt;1999),VLOOKUP(I15,Feuil1!$A$11:$G$29,5),IF(AND(H15&gt;1998,H15&lt;2001),VLOOKUP(I15,Feuil1!$A$11:$G$29,4),IF(AND(H15&gt;2000,H15&lt;2003),VLOOKUP(I15,Feuil1!$A$11:$G$29,3),VLOOKUP(I15,Feuil1!$A$11:$G$29,2))))),IF(OR(H15="SEN",H15&lt;1996),VLOOKUP(I15,Feuil1!$G$11:$L$25,6),IF(AND(H15&gt;1995,H15&lt;1999),VLOOKUP(I15,Feuil1!$G$11:$L$25,5),IF(AND(H15&gt;1998,H15&lt;2001),VLOOKUP(I15,Feuil1!$G$11:$L$25,4),IF(AND(H15&gt;2000,H15&lt;2003),VLOOKUP(I15,Feuil1!$G$11:$L$25,3),VLOOKUP(I15,Feuil1!$G$11:$L$25,2)))))))</f>
        <v>FC2 53</v>
      </c>
      <c r="Y15" s="85">
        <f>IF(I15="","",IF(A15="H",10^(0.794358141*LOG(I15/174.393)^2)*T15,IF(A15="F",10^(0.89726074*LOG(I15/148.026)^2)*T15,"")))</f>
        <v>164.15850588490187</v>
      </c>
      <c r="Z15" s="66"/>
      <c r="AA15" s="66" t="s">
        <v>77</v>
      </c>
      <c r="AB15" s="25">
        <f>T15-HLOOKUP(X15,Feuil1!$C$1:$BL$10,2,0)</f>
        <v>63</v>
      </c>
      <c r="AC15" s="25">
        <f>T15-HLOOKUP(X15,Feuil1!$C$1:$BL$10,3,0)</f>
        <v>53</v>
      </c>
      <c r="AD15" s="25">
        <f>T15-HLOOKUP(X15,Feuil1!$C$1:$BL$10,4,0)</f>
        <v>43</v>
      </c>
      <c r="AE15" s="25">
        <f>T15-HLOOKUP(X15,Feuil1!$C$1:$BL$10,5,0)</f>
        <v>33</v>
      </c>
      <c r="AF15" s="25">
        <f>T15-HLOOKUP(X15,Feuil1!$C$1:$BL$10,6,0)</f>
        <v>23</v>
      </c>
      <c r="AG15" s="25">
        <f>T15-HLOOKUP(X15,Feuil1!$C$1:$BL$10,7,0)</f>
        <v>13</v>
      </c>
      <c r="AH15" s="25">
        <f>T15-HLOOKUP(X15,Feuil1!$C$1:$BL$10,8,0)</f>
        <v>3</v>
      </c>
      <c r="AI15" s="25">
        <f>T15-HLOOKUP(X15,Feuil1!$C$1:$BL$10,9,0)</f>
        <v>-12</v>
      </c>
      <c r="AJ15" s="67">
        <f>T15-HLOOKUP(X15,Feuil1!$C$1:$BL$10,10,0)</f>
        <v>-892</v>
      </c>
      <c r="AQ15" s="68" t="str">
        <f t="shared" si="0"/>
        <v>INTB +</v>
      </c>
    </row>
    <row r="16" spans="1:43" s="68" customFormat="1" ht="14.25" customHeight="1">
      <c r="A16" s="49"/>
      <c r="B16" s="50"/>
      <c r="C16" s="51"/>
      <c r="D16" s="52"/>
      <c r="E16" s="53"/>
      <c r="F16" s="54"/>
      <c r="G16" s="54"/>
      <c r="H16" s="55"/>
      <c r="I16" s="56"/>
      <c r="J16" s="51"/>
      <c r="K16" s="57"/>
      <c r="L16" s="58"/>
      <c r="M16" s="58"/>
      <c r="N16" s="58"/>
      <c r="O16" s="59"/>
      <c r="P16" s="58"/>
      <c r="Q16" s="58"/>
      <c r="R16" s="58"/>
      <c r="S16" s="59"/>
      <c r="T16" s="60"/>
      <c r="U16" s="61"/>
      <c r="V16" s="62"/>
      <c r="W16" s="63"/>
      <c r="X16" s="64"/>
      <c r="Y16" s="65"/>
      <c r="Z16" s="66"/>
      <c r="AA16" s="66" t="s">
        <v>77</v>
      </c>
      <c r="AB16" s="25" t="e">
        <f>T16-HLOOKUP(X16,Feuil1!$C$1:$BL$10,2,0)</f>
        <v>#N/A</v>
      </c>
      <c r="AC16" s="25" t="e">
        <f>T16-HLOOKUP(X16,Feuil1!$C$1:$BL$10,3,0)</f>
        <v>#N/A</v>
      </c>
      <c r="AD16" s="25" t="e">
        <f>T16-HLOOKUP(X16,Feuil1!$C$1:$BL$10,4,0)</f>
        <v>#N/A</v>
      </c>
      <c r="AE16" s="25" t="e">
        <f>T16-HLOOKUP(X16,Feuil1!$C$1:$BL$10,5,0)</f>
        <v>#N/A</v>
      </c>
      <c r="AF16" s="25" t="e">
        <f>T16-HLOOKUP(X16,Feuil1!$C$1:$BL$10,6,0)</f>
        <v>#N/A</v>
      </c>
      <c r="AG16" s="25" t="e">
        <f>T16-HLOOKUP(X16,Feuil1!$C$1:$BL$10,7,0)</f>
        <v>#N/A</v>
      </c>
      <c r="AH16" s="25" t="e">
        <f>T16-HLOOKUP(X16,Feuil1!$C$1:$BL$10,8,0)</f>
        <v>#N/A</v>
      </c>
      <c r="AI16" s="25" t="e">
        <f>T16-HLOOKUP(X16,Feuil1!$C$1:$BL$10,9,0)</f>
        <v>#N/A</v>
      </c>
      <c r="AJ16" s="67" t="e">
        <f>T16-HLOOKUP(X16,Feuil1!$C$1:$BL$10,10,0)</f>
        <v>#N/A</v>
      </c>
      <c r="AQ16" s="68" t="e">
        <f t="shared" si="0"/>
        <v>#N/A</v>
      </c>
    </row>
    <row r="17" spans="1:43" s="68" customFormat="1" ht="21">
      <c r="A17" s="69" t="s">
        <v>109</v>
      </c>
      <c r="B17" s="70" t="s">
        <v>110</v>
      </c>
      <c r="C17" s="71" t="s">
        <v>145</v>
      </c>
      <c r="D17" s="72">
        <v>1</v>
      </c>
      <c r="E17" s="73">
        <v>334936</v>
      </c>
      <c r="F17" s="74" t="s">
        <v>146</v>
      </c>
      <c r="G17" s="74" t="s">
        <v>147</v>
      </c>
      <c r="H17" s="75">
        <v>1999</v>
      </c>
      <c r="I17" s="76">
        <v>57.3</v>
      </c>
      <c r="J17" s="71" t="s">
        <v>148</v>
      </c>
      <c r="K17" s="77" t="s">
        <v>109</v>
      </c>
      <c r="L17" s="78">
        <v>57</v>
      </c>
      <c r="M17" s="78">
        <v>61</v>
      </c>
      <c r="N17" s="78">
        <v>-63</v>
      </c>
      <c r="O17" s="79">
        <f>IF(H17="","",IF(MAXA(L17:N17)&lt;=0,0,MAXA(L17:N17)))</f>
        <v>61</v>
      </c>
      <c r="P17" s="78">
        <v>67</v>
      </c>
      <c r="Q17" s="78">
        <v>71</v>
      </c>
      <c r="R17" s="78">
        <v>-73</v>
      </c>
      <c r="S17" s="79">
        <f>IF(H17="","",IF(MAXA(P17:R17)&lt;=0,0,MAXA(P17:R17)))</f>
        <v>71</v>
      </c>
      <c r="T17" s="80">
        <f>IF(H17="","",IF(OR(O17=0,S17=0),0,O17+S17))</f>
        <v>132</v>
      </c>
      <c r="U17" s="81"/>
      <c r="V17" s="82" t="str">
        <f>IF(H17="","",AQ17)</f>
        <v>INTA +</v>
      </c>
      <c r="W17" s="83">
        <f>IF(AJ17&gt;=0,AJ17,IF(AI17&gt;=0,AI17,IF(AH17&gt;=0,AH17,IF(AG17&gt;=0,AG17,IF(AF17&gt;=0,AF17,IF(AE17&gt;=0,AE17,IF(AD17&gt;=0,AD17,IF(AC17&gt;=0,AC17,AB17))))))))</f>
        <v>2</v>
      </c>
      <c r="X17" s="84" t="str">
        <f>IF(I17="","",IF(A17="H",IF(OR(H17="SEN",H17&lt;1996),VLOOKUP(I17,Feuil1!$A$11:$G$29,6),IF(AND(H17&gt;1995,H17&lt;1999),VLOOKUP(I17,Feuil1!$A$11:$G$29,5),IF(AND(H17&gt;1998,H17&lt;2001),VLOOKUP(I17,Feuil1!$A$11:$G$29,4),IF(AND(H17&gt;2000,H17&lt;2003),VLOOKUP(I17,Feuil1!$A$11:$G$29,3),VLOOKUP(I17,Feuil1!$A$11:$G$29,2))))),IF(OR(H17="SEN",H17&lt;1996),VLOOKUP(I17,Feuil1!$G$11:$L$25,6),IF(AND(H17&gt;1995,H17&lt;1999),VLOOKUP(I17,Feuil1!$G$11:$L$25,5),IF(AND(H17&gt;1998,H17&lt;2001),VLOOKUP(I17,Feuil1!$G$11:$L$25,4),IF(AND(H17&gt;2000,H17&lt;2003),VLOOKUP(I17,Feuil1!$G$11:$L$25,3),VLOOKUP(I17,Feuil1!$G$11:$L$25,2)))))))</f>
        <v>FC2 58</v>
      </c>
      <c r="Y17" s="85">
        <f>IF(I17="","",IF(A17="H",10^(0.794358141*LOG(I17/174.393)^2)*T17,IF(A17="F",10^(0.89726074*LOG(I17/148.026)^2)*T17,"")))</f>
        <v>187.50556873405543</v>
      </c>
      <c r="Z17" s="66"/>
      <c r="AA17" s="66" t="s">
        <v>77</v>
      </c>
      <c r="AB17" s="25">
        <f>T17-HLOOKUP(X17,Feuil1!$C$1:$BL$10,2,0)</f>
        <v>82</v>
      </c>
      <c r="AC17" s="25">
        <f>T17-HLOOKUP(X17,Feuil1!$C$1:$BL$10,3,0)</f>
        <v>72</v>
      </c>
      <c r="AD17" s="25">
        <f>T17-HLOOKUP(X17,Feuil1!$C$1:$BL$10,4,0)</f>
        <v>62</v>
      </c>
      <c r="AE17" s="25">
        <f>T17-HLOOKUP(X17,Feuil1!$C$1:$BL$10,5,0)</f>
        <v>52</v>
      </c>
      <c r="AF17" s="25">
        <f>T17-HLOOKUP(X17,Feuil1!$C$1:$BL$10,6,0)</f>
        <v>42</v>
      </c>
      <c r="AG17" s="25">
        <f>T17-HLOOKUP(X17,Feuil1!$C$1:$BL$10,7,0)</f>
        <v>32</v>
      </c>
      <c r="AH17" s="25">
        <f>T17-HLOOKUP(X17,Feuil1!$C$1:$BL$10,8,0)</f>
        <v>17</v>
      </c>
      <c r="AI17" s="25">
        <f>T17-HLOOKUP(X17,Feuil1!$C$1:$BL$10,9,0)</f>
        <v>2</v>
      </c>
      <c r="AJ17" s="67">
        <f>T17-HLOOKUP(X17,Feuil1!$C$1:$BL$10,10,0)</f>
        <v>-868</v>
      </c>
      <c r="AQ17" s="68" t="str">
        <f t="shared" si="0"/>
        <v>INTA +</v>
      </c>
    </row>
    <row r="18" spans="1:43" s="68" customFormat="1" ht="21">
      <c r="A18" s="69" t="s">
        <v>109</v>
      </c>
      <c r="B18" s="70" t="s">
        <v>140</v>
      </c>
      <c r="C18" s="71" t="s">
        <v>149</v>
      </c>
      <c r="D18" s="72">
        <v>2</v>
      </c>
      <c r="E18" s="73">
        <v>280309</v>
      </c>
      <c r="F18" s="74" t="s">
        <v>150</v>
      </c>
      <c r="G18" s="74" t="s">
        <v>151</v>
      </c>
      <c r="H18" s="75">
        <v>2000</v>
      </c>
      <c r="I18" s="76">
        <v>54.65</v>
      </c>
      <c r="J18" s="71" t="s">
        <v>152</v>
      </c>
      <c r="K18" s="77" t="s">
        <v>109</v>
      </c>
      <c r="L18" s="78">
        <v>49</v>
      </c>
      <c r="M18" s="78">
        <v>-53</v>
      </c>
      <c r="N18" s="78">
        <v>53</v>
      </c>
      <c r="O18" s="79">
        <f>IF(H18="","",IF(MAXA(L18:N18)&lt;=0,0,MAXA(L18:N18)))</f>
        <v>53</v>
      </c>
      <c r="P18" s="78">
        <v>60</v>
      </c>
      <c r="Q18" s="78">
        <v>-65</v>
      </c>
      <c r="R18" s="78">
        <v>65</v>
      </c>
      <c r="S18" s="79">
        <f>IF(H18="","",IF(MAXA(P18:R18)&lt;=0,0,MAXA(P18:R18)))</f>
        <v>65</v>
      </c>
      <c r="T18" s="80">
        <f>IF(H18="","",IF(OR(O18=0,S18=0),0,O18+S18))</f>
        <v>118</v>
      </c>
      <c r="U18" s="81"/>
      <c r="V18" s="82" t="str">
        <f>IF(H18="","",AQ18)</f>
        <v>INTB +</v>
      </c>
      <c r="W18" s="83">
        <f>IF(AJ18&gt;=0,AJ18,IF(AI18&gt;=0,AI18,IF(AH18&gt;=0,AH18,IF(AG18&gt;=0,AG18,IF(AF18&gt;=0,AF18,IF(AE18&gt;=0,AE18,IF(AD18&gt;=0,AD18,IF(AC18&gt;=0,AC18,AB18))))))))</f>
        <v>3</v>
      </c>
      <c r="X18" s="84" t="str">
        <f>IF(I18="","",IF(A18="H",IF(OR(H18="SEN",H18&lt;1996),VLOOKUP(I18,Feuil1!$A$11:$G$29,6),IF(AND(H18&gt;1995,H18&lt;1999),VLOOKUP(I18,Feuil1!$A$11:$G$29,5),IF(AND(H18&gt;1998,H18&lt;2001),VLOOKUP(I18,Feuil1!$A$11:$G$29,4),IF(AND(H18&gt;2000,H18&lt;2003),VLOOKUP(I18,Feuil1!$A$11:$G$29,3),VLOOKUP(I18,Feuil1!$A$11:$G$29,2))))),IF(OR(H18="SEN",H18&lt;1996),VLOOKUP(I18,Feuil1!$G$11:$L$25,6),IF(AND(H18&gt;1995,H18&lt;1999),VLOOKUP(I18,Feuil1!$G$11:$L$25,5),IF(AND(H18&gt;1998,H18&lt;2001),VLOOKUP(I18,Feuil1!$G$11:$L$25,4),IF(AND(H18&gt;2000,H18&lt;2003),VLOOKUP(I18,Feuil1!$G$11:$L$25,3),VLOOKUP(I18,Feuil1!$G$11:$L$25,2)))))))</f>
        <v>FC2 58</v>
      </c>
      <c r="Y18" s="85">
        <f>IF(I18="","",IF(A18="H",10^(0.794358141*LOG(I18/174.393)^2)*T18,IF(A18="F",10^(0.89726074*LOG(I18/148.026)^2)*T18,"")))</f>
        <v>173.74513221259434</v>
      </c>
      <c r="Z18" s="66"/>
      <c r="AA18" s="66" t="s">
        <v>77</v>
      </c>
      <c r="AB18" s="25">
        <f>T18-HLOOKUP(X18,Feuil1!$C$1:$BL$10,2,0)</f>
        <v>68</v>
      </c>
      <c r="AC18" s="25">
        <f>T18-HLOOKUP(X18,Feuil1!$C$1:$BL$10,3,0)</f>
        <v>58</v>
      </c>
      <c r="AD18" s="25">
        <f>T18-HLOOKUP(X18,Feuil1!$C$1:$BL$10,4,0)</f>
        <v>48</v>
      </c>
      <c r="AE18" s="25">
        <f>T18-HLOOKUP(X18,Feuil1!$C$1:$BL$10,5,0)</f>
        <v>38</v>
      </c>
      <c r="AF18" s="25">
        <f>T18-HLOOKUP(X18,Feuil1!$C$1:$BL$10,6,0)</f>
        <v>28</v>
      </c>
      <c r="AG18" s="25">
        <f>T18-HLOOKUP(X18,Feuil1!$C$1:$BL$10,7,0)</f>
        <v>18</v>
      </c>
      <c r="AH18" s="25">
        <f>T18-HLOOKUP(X18,Feuil1!$C$1:$BL$10,8,0)</f>
        <v>3</v>
      </c>
      <c r="AI18" s="25">
        <f>T18-HLOOKUP(X18,Feuil1!$C$1:$BL$10,9,0)</f>
        <v>-12</v>
      </c>
      <c r="AJ18" s="67">
        <f>T18-HLOOKUP(X18,Feuil1!$C$1:$BL$10,10,0)</f>
        <v>-882</v>
      </c>
      <c r="AQ18" s="68" t="str">
        <f t="shared" si="0"/>
        <v>INTB +</v>
      </c>
    </row>
    <row r="19" spans="1:43" s="68" customFormat="1" ht="14.25" customHeight="1">
      <c r="A19" s="49"/>
      <c r="B19" s="50"/>
      <c r="C19" s="51"/>
      <c r="D19" s="52"/>
      <c r="E19" s="53"/>
      <c r="F19" s="54"/>
      <c r="G19" s="54"/>
      <c r="H19" s="55"/>
      <c r="I19" s="56"/>
      <c r="J19" s="51"/>
      <c r="K19" s="57"/>
      <c r="L19" s="58"/>
      <c r="M19" s="58"/>
      <c r="N19" s="58"/>
      <c r="O19" s="59"/>
      <c r="P19" s="58"/>
      <c r="Q19" s="58"/>
      <c r="R19" s="58"/>
      <c r="S19" s="59"/>
      <c r="T19" s="60"/>
      <c r="U19" s="61"/>
      <c r="V19" s="62"/>
      <c r="W19" s="63"/>
      <c r="X19" s="64"/>
      <c r="Y19" s="65"/>
      <c r="Z19" s="66"/>
      <c r="AA19" s="66" t="s">
        <v>77</v>
      </c>
      <c r="AB19" s="25" t="e">
        <f>T19-HLOOKUP(X19,Feuil1!$C$1:$BL$10,2,0)</f>
        <v>#N/A</v>
      </c>
      <c r="AC19" s="25" t="e">
        <f>T19-HLOOKUP(X19,Feuil1!$C$1:$BL$10,3,0)</f>
        <v>#N/A</v>
      </c>
      <c r="AD19" s="25" t="e">
        <f>T19-HLOOKUP(X19,Feuil1!$C$1:$BL$10,4,0)</f>
        <v>#N/A</v>
      </c>
      <c r="AE19" s="25" t="e">
        <f>T19-HLOOKUP(X19,Feuil1!$C$1:$BL$10,5,0)</f>
        <v>#N/A</v>
      </c>
      <c r="AF19" s="25" t="e">
        <f>T19-HLOOKUP(X19,Feuil1!$C$1:$BL$10,6,0)</f>
        <v>#N/A</v>
      </c>
      <c r="AG19" s="25" t="e">
        <f>T19-HLOOKUP(X19,Feuil1!$C$1:$BL$10,7,0)</f>
        <v>#N/A</v>
      </c>
      <c r="AH19" s="25" t="e">
        <f>T19-HLOOKUP(X19,Feuil1!$C$1:$BL$10,8,0)</f>
        <v>#N/A</v>
      </c>
      <c r="AI19" s="25" t="e">
        <f>T19-HLOOKUP(X19,Feuil1!$C$1:$BL$10,9,0)</f>
        <v>#N/A</v>
      </c>
      <c r="AJ19" s="67" t="e">
        <f>T19-HLOOKUP(X19,Feuil1!$C$1:$BL$10,10,0)</f>
        <v>#N/A</v>
      </c>
      <c r="AQ19" s="68" t="e">
        <f t="shared" si="0"/>
        <v>#N/A</v>
      </c>
    </row>
    <row r="20" spans="1:43" s="68" customFormat="1" ht="21">
      <c r="A20" s="69" t="s">
        <v>109</v>
      </c>
      <c r="B20" s="70" t="s">
        <v>110</v>
      </c>
      <c r="C20" s="71" t="s">
        <v>145</v>
      </c>
      <c r="D20" s="72">
        <v>1</v>
      </c>
      <c r="E20" s="73">
        <v>363267</v>
      </c>
      <c r="F20" s="74" t="s">
        <v>153</v>
      </c>
      <c r="G20" s="74" t="s">
        <v>154</v>
      </c>
      <c r="H20" s="75">
        <v>2000</v>
      </c>
      <c r="I20" s="76">
        <v>59.7</v>
      </c>
      <c r="J20" s="71" t="s">
        <v>155</v>
      </c>
      <c r="K20" s="77" t="s">
        <v>109</v>
      </c>
      <c r="L20" s="78">
        <v>52</v>
      </c>
      <c r="M20" s="78">
        <v>56</v>
      </c>
      <c r="N20" s="78">
        <v>-59</v>
      </c>
      <c r="O20" s="79">
        <f>IF(H20="","",IF(MAXA(L20:N20)&lt;=0,0,MAXA(L20:N20)))</f>
        <v>56</v>
      </c>
      <c r="P20" s="78">
        <v>68</v>
      </c>
      <c r="Q20" s="78">
        <v>72</v>
      </c>
      <c r="R20" s="78">
        <v>-75</v>
      </c>
      <c r="S20" s="79">
        <f>IF(H20="","",IF(MAXA(P20:R20)&lt;=0,0,MAXA(P20:R20)))</f>
        <v>72</v>
      </c>
      <c r="T20" s="80">
        <f>IF(H20="","",IF(OR(O20=0,S20=0),0,O20+S20))</f>
        <v>128</v>
      </c>
      <c r="U20" s="81"/>
      <c r="V20" s="82" t="str">
        <f>IF(H20="","",AQ20)</f>
        <v>INTB +</v>
      </c>
      <c r="W20" s="83">
        <f>IF(AJ20&gt;=0,AJ20,IF(AI20&gt;=0,AI20,IF(AH20&gt;=0,AH20,IF(AG20&gt;=0,AG20,IF(AF20&gt;=0,AF20,IF(AE20&gt;=0,AE20,IF(AD20&gt;=0,AD20,IF(AC20&gt;=0,AC20,AB20))))))))</f>
        <v>3</v>
      </c>
      <c r="X20" s="84" t="str">
        <f>IF(I20="","",IF(A20="H",IF(OR(H20="SEN",H20&lt;1996),VLOOKUP(I20,Feuil1!$A$11:$G$29,6),IF(AND(H20&gt;1995,H20&lt;1999),VLOOKUP(I20,Feuil1!$A$11:$G$29,5),IF(AND(H20&gt;1998,H20&lt;2001),VLOOKUP(I20,Feuil1!$A$11:$G$29,4),IF(AND(H20&gt;2000,H20&lt;2003),VLOOKUP(I20,Feuil1!$A$11:$G$29,3),VLOOKUP(I20,Feuil1!$A$11:$G$29,2))))),IF(OR(H20="SEN",H20&lt;1996),VLOOKUP(I20,Feuil1!$G$11:$L$25,6),IF(AND(H20&gt;1995,H20&lt;1999),VLOOKUP(I20,Feuil1!$G$11:$L$25,5),IF(AND(H20&gt;1998,H20&lt;2001),VLOOKUP(I20,Feuil1!$G$11:$L$25,4),IF(AND(H20&gt;2000,H20&lt;2003),VLOOKUP(I20,Feuil1!$G$11:$L$25,3),VLOOKUP(I20,Feuil1!$G$11:$L$25,2)))))))</f>
        <v>FC2 63</v>
      </c>
      <c r="Y20" s="85">
        <f>IF(I20="","",IF(A20="H",10^(0.794358141*LOG(I20/174.393)^2)*T20,IF(A20="F",10^(0.89726074*LOG(I20/148.026)^2)*T20,"")))</f>
        <v>176.50393340384272</v>
      </c>
      <c r="Z20" s="66"/>
      <c r="AA20" s="66" t="s">
        <v>77</v>
      </c>
      <c r="AB20" s="25">
        <f>T20-HLOOKUP(X20,Feuil1!$C$1:$BL$10,2,0)</f>
        <v>73</v>
      </c>
      <c r="AC20" s="25">
        <f>T20-HLOOKUP(X20,Feuil1!$C$1:$BL$10,3,0)</f>
        <v>63</v>
      </c>
      <c r="AD20" s="25">
        <f>T20-HLOOKUP(X20,Feuil1!$C$1:$BL$10,4,0)</f>
        <v>53</v>
      </c>
      <c r="AE20" s="25">
        <f>T20-HLOOKUP(X20,Feuil1!$C$1:$BL$10,5,0)</f>
        <v>43</v>
      </c>
      <c r="AF20" s="25">
        <f>T20-HLOOKUP(X20,Feuil1!$C$1:$BL$10,6,0)</f>
        <v>33</v>
      </c>
      <c r="AG20" s="25">
        <f>T20-HLOOKUP(X20,Feuil1!$C$1:$BL$10,7,0)</f>
        <v>18</v>
      </c>
      <c r="AH20" s="25">
        <f>T20-HLOOKUP(X20,Feuil1!$C$1:$BL$10,8,0)</f>
        <v>3</v>
      </c>
      <c r="AI20" s="25">
        <f>T20-HLOOKUP(X20,Feuil1!$C$1:$BL$10,9,0)</f>
        <v>-12</v>
      </c>
      <c r="AJ20" s="67">
        <f>T20-HLOOKUP(X20,Feuil1!$C$1:$BL$10,10,0)</f>
        <v>-872</v>
      </c>
      <c r="AQ20" s="68" t="str">
        <f t="shared" si="0"/>
        <v>INTB +</v>
      </c>
    </row>
    <row r="21" spans="1:43" s="68" customFormat="1" ht="21">
      <c r="A21" s="69" t="s">
        <v>109</v>
      </c>
      <c r="B21" s="70" t="s">
        <v>156</v>
      </c>
      <c r="C21" s="71" t="s">
        <v>157</v>
      </c>
      <c r="D21" s="72">
        <v>2</v>
      </c>
      <c r="E21" s="73">
        <v>382038</v>
      </c>
      <c r="F21" s="74" t="s">
        <v>158</v>
      </c>
      <c r="G21" s="74" t="s">
        <v>159</v>
      </c>
      <c r="H21" s="75">
        <v>1999</v>
      </c>
      <c r="I21" s="76">
        <v>63</v>
      </c>
      <c r="J21" s="71" t="s">
        <v>160</v>
      </c>
      <c r="K21" s="77" t="s">
        <v>109</v>
      </c>
      <c r="L21" s="78">
        <v>50</v>
      </c>
      <c r="M21" s="78">
        <v>55</v>
      </c>
      <c r="N21" s="78">
        <v>58</v>
      </c>
      <c r="O21" s="79">
        <f>IF(H21="","",IF(MAXA(L21:N21)&lt;=0,0,MAXA(L21:N21)))</f>
        <v>58</v>
      </c>
      <c r="P21" s="78">
        <v>60</v>
      </c>
      <c r="Q21" s="78">
        <v>65</v>
      </c>
      <c r="R21" s="78">
        <v>70</v>
      </c>
      <c r="S21" s="79">
        <f>IF(H21="","",IF(MAXA(P21:R21)&lt;=0,0,MAXA(P21:R21)))</f>
        <v>70</v>
      </c>
      <c r="T21" s="80">
        <f>IF(H21="","",IF(OR(O21=0,S21=0),0,O21+S21))</f>
        <v>128</v>
      </c>
      <c r="U21" s="81"/>
      <c r="V21" s="82" t="str">
        <f>IF(H21="","",AQ21)</f>
        <v>INTB +</v>
      </c>
      <c r="W21" s="83">
        <f>IF(AJ21&gt;=0,AJ21,IF(AI21&gt;=0,AI21,IF(AH21&gt;=0,AH21,IF(AG21&gt;=0,AG21,IF(AF21&gt;=0,AF21,IF(AE21&gt;=0,AE21,IF(AD21&gt;=0,AD21,IF(AC21&gt;=0,AC21,AB21))))))))</f>
        <v>3</v>
      </c>
      <c r="X21" s="84" t="str">
        <f>IF(I21="","",IF(A21="H",IF(OR(H21="SEN",H21&lt;1996),VLOOKUP(I21,Feuil1!$A$11:$G$29,6),IF(AND(H21&gt;1995,H21&lt;1999),VLOOKUP(I21,Feuil1!$A$11:$G$29,5),IF(AND(H21&gt;1998,H21&lt;2001),VLOOKUP(I21,Feuil1!$A$11:$G$29,4),IF(AND(H21&gt;2000,H21&lt;2003),VLOOKUP(I21,Feuil1!$A$11:$G$29,3),VLOOKUP(I21,Feuil1!$A$11:$G$29,2))))),IF(OR(H21="SEN",H21&lt;1996),VLOOKUP(I21,Feuil1!$G$11:$L$25,6),IF(AND(H21&gt;1995,H21&lt;1999),VLOOKUP(I21,Feuil1!$G$11:$L$25,5),IF(AND(H21&gt;1998,H21&lt;2001),VLOOKUP(I21,Feuil1!$G$11:$L$25,4),IF(AND(H21&gt;2000,H21&lt;2003),VLOOKUP(I21,Feuil1!$G$11:$L$25,3),VLOOKUP(I21,Feuil1!$G$11:$L$25,2)))))))</f>
        <v>FC2 63</v>
      </c>
      <c r="Y21" s="85">
        <f>IF(I21="","",IF(A21="H",10^(0.794358141*LOG(I21/174.393)^2)*T21,IF(A21="F",10^(0.89726074*LOG(I21/148.026)^2)*T21,"")))</f>
        <v>170.10149879191664</v>
      </c>
      <c r="Z21" s="66"/>
      <c r="AA21" s="66" t="s">
        <v>77</v>
      </c>
      <c r="AB21" s="25">
        <f>T21-HLOOKUP(X21,Feuil1!$C$1:$BL$10,2,0)</f>
        <v>73</v>
      </c>
      <c r="AC21" s="25">
        <f>T21-HLOOKUP(X21,Feuil1!$C$1:$BL$10,3,0)</f>
        <v>63</v>
      </c>
      <c r="AD21" s="25">
        <f>T21-HLOOKUP(X21,Feuil1!$C$1:$BL$10,4,0)</f>
        <v>53</v>
      </c>
      <c r="AE21" s="25">
        <f>T21-HLOOKUP(X21,Feuil1!$C$1:$BL$10,5,0)</f>
        <v>43</v>
      </c>
      <c r="AF21" s="25">
        <f>T21-HLOOKUP(X21,Feuil1!$C$1:$BL$10,6,0)</f>
        <v>33</v>
      </c>
      <c r="AG21" s="25">
        <f>T21-HLOOKUP(X21,Feuil1!$C$1:$BL$10,7,0)</f>
        <v>18</v>
      </c>
      <c r="AH21" s="25">
        <f>T21-HLOOKUP(X21,Feuil1!$C$1:$BL$10,8,0)</f>
        <v>3</v>
      </c>
      <c r="AI21" s="25">
        <f>T21-HLOOKUP(X21,Feuil1!$C$1:$BL$10,9,0)</f>
        <v>-12</v>
      </c>
      <c r="AJ21" s="67">
        <f>T21-HLOOKUP(X21,Feuil1!$C$1:$BL$10,10,0)</f>
        <v>-872</v>
      </c>
      <c r="AQ21" s="68" t="str">
        <f t="shared" si="0"/>
        <v>INTB +</v>
      </c>
    </row>
    <row r="22" spans="1:43" s="68" customFormat="1" ht="21">
      <c r="A22" s="86"/>
      <c r="B22" s="87"/>
      <c r="C22" s="88"/>
      <c r="D22" s="89"/>
      <c r="E22" s="90"/>
      <c r="F22" s="91"/>
      <c r="G22" s="91"/>
      <c r="H22" s="92"/>
      <c r="I22" s="93"/>
      <c r="J22" s="88"/>
      <c r="K22" s="94"/>
      <c r="L22" s="95"/>
      <c r="M22" s="95"/>
      <c r="N22" s="95"/>
      <c r="O22" s="96"/>
      <c r="P22" s="95"/>
      <c r="Q22" s="95"/>
      <c r="R22" s="95"/>
      <c r="S22" s="96"/>
      <c r="T22" s="97"/>
      <c r="U22" s="98"/>
      <c r="V22" s="99"/>
      <c r="W22" s="100"/>
      <c r="X22" s="101"/>
      <c r="Y22" s="102"/>
      <c r="Z22" s="66"/>
      <c r="AA22" s="66" t="s">
        <v>77</v>
      </c>
      <c r="AB22" s="25" t="e">
        <f>T22-HLOOKUP(X22,Feuil1!$C$1:$BL$10,2,0)</f>
        <v>#N/A</v>
      </c>
      <c r="AC22" s="25" t="e">
        <f>T22-HLOOKUP(X22,Feuil1!$C$1:$BL$10,3,0)</f>
        <v>#N/A</v>
      </c>
      <c r="AD22" s="25" t="e">
        <f>T22-HLOOKUP(X22,Feuil1!$C$1:$BL$10,4,0)</f>
        <v>#N/A</v>
      </c>
      <c r="AE22" s="25" t="e">
        <f>T22-HLOOKUP(X22,Feuil1!$C$1:$BL$10,5,0)</f>
        <v>#N/A</v>
      </c>
      <c r="AF22" s="25" t="e">
        <f>T22-HLOOKUP(X22,Feuil1!$C$1:$BL$10,6,0)</f>
        <v>#N/A</v>
      </c>
      <c r="AG22" s="25" t="e">
        <f>T22-HLOOKUP(X22,Feuil1!$C$1:$BL$10,7,0)</f>
        <v>#N/A</v>
      </c>
      <c r="AH22" s="25" t="e">
        <f>T22-HLOOKUP(X22,Feuil1!$C$1:$BL$10,8,0)</f>
        <v>#N/A</v>
      </c>
      <c r="AI22" s="25" t="e">
        <f>T22-HLOOKUP(X22,Feuil1!$C$1:$BL$10,9,0)</f>
        <v>#N/A</v>
      </c>
      <c r="AJ22" s="67" t="e">
        <f>T22-HLOOKUP(X22,Feuil1!$C$1:$BL$10,10,0)</f>
        <v>#N/A</v>
      </c>
      <c r="AQ22" s="68" t="e">
        <f t="shared" si="0"/>
        <v>#N/A</v>
      </c>
    </row>
    <row r="23" spans="1:43" s="68" customFormat="1" ht="21">
      <c r="A23" s="69" t="s">
        <v>109</v>
      </c>
      <c r="B23" s="70" t="s">
        <v>135</v>
      </c>
      <c r="C23" s="71" t="s">
        <v>136</v>
      </c>
      <c r="D23" s="72">
        <v>1</v>
      </c>
      <c r="E23" s="73">
        <v>363002</v>
      </c>
      <c r="F23" s="74" t="s">
        <v>161</v>
      </c>
      <c r="G23" s="74" t="s">
        <v>162</v>
      </c>
      <c r="H23" s="75">
        <v>1998</v>
      </c>
      <c r="I23" s="76">
        <v>48</v>
      </c>
      <c r="J23" s="71" t="s">
        <v>163</v>
      </c>
      <c r="K23" s="77" t="s">
        <v>109</v>
      </c>
      <c r="L23" s="78">
        <v>48</v>
      </c>
      <c r="M23" s="78">
        <v>51</v>
      </c>
      <c r="N23" s="78">
        <v>53</v>
      </c>
      <c r="O23" s="79">
        <f>IF(H23="","",IF(MAXA(L23:N23)&lt;=0,0,MAXA(L23:N23)))</f>
        <v>53</v>
      </c>
      <c r="P23" s="78">
        <v>61</v>
      </c>
      <c r="Q23" s="78">
        <v>64</v>
      </c>
      <c r="R23" s="78">
        <v>-66</v>
      </c>
      <c r="S23" s="79">
        <f>IF(H23="","",IF(MAXA(P23:R23)&lt;=0,0,MAXA(P23:R23)))</f>
        <v>64</v>
      </c>
      <c r="T23" s="80">
        <f>IF(H23="","",IF(OR(O23=0,S23=0),0,O23+S23))</f>
        <v>117</v>
      </c>
      <c r="U23" s="81"/>
      <c r="V23" s="82" t="str">
        <f>IF(H23="","",AQ23)</f>
        <v>INTB +</v>
      </c>
      <c r="W23" s="83">
        <f>IF(AJ23&gt;=0,AJ23,IF(AI23&gt;=0,AI23,IF(AH23&gt;=0,AH23,IF(AG23&gt;=0,AG23,IF(AF23&gt;=0,AF23,IF(AE23&gt;=0,AE23,IF(AD23&gt;=0,AD23,IF(AC23&gt;=0,AC23,AB23))))))))</f>
        <v>7</v>
      </c>
      <c r="X23" s="84" t="str">
        <f>IF(I23="","",IF(A23="H",IF(OR(H23="SEN",H23&lt;1996),VLOOKUP(I23,Feuil1!$A$11:$G$29,6),IF(AND(H23&gt;1995,H23&lt;1999),VLOOKUP(I23,Feuil1!$A$11:$G$29,5),IF(AND(H23&gt;1998,H23&lt;2001),VLOOKUP(I23,Feuil1!$A$11:$G$29,4),IF(AND(H23&gt;2000,H23&lt;2003),VLOOKUP(I23,Feuil1!$A$11:$G$29,3),VLOOKUP(I23,Feuil1!$A$11:$G$29,2))))),IF(OR(H23="SEN",H23&lt;1996),VLOOKUP(I23,Feuil1!$G$11:$L$25,6),IF(AND(H23&gt;1995,H23&lt;1999),VLOOKUP(I23,Feuil1!$G$11:$L$25,5),IF(AND(H23&gt;1998,H23&lt;2001),VLOOKUP(I23,Feuil1!$G$11:$L$25,4),IF(AND(H23&gt;2000,H23&lt;2003),VLOOKUP(I23,Feuil1!$G$11:$L$25,3),VLOOKUP(I23,Feuil1!$G$11:$L$25,2)))))))</f>
        <v>FJ48</v>
      </c>
      <c r="Y23" s="85">
        <f>IF(I23="","",IF(A23="H",10^(0.794358141*LOG(I23/174.393)^2)*T23,IF(A23="F",10^(0.89726074*LOG(I23/148.026)^2)*T23,"")))</f>
        <v>191.78943070025414</v>
      </c>
      <c r="Z23" s="66"/>
      <c r="AA23" s="66" t="s">
        <v>77</v>
      </c>
      <c r="AB23" s="25">
        <f>T23-HLOOKUP(X23,Feuil1!$C$1:$BL$10,2,0)</f>
        <v>72</v>
      </c>
      <c r="AC23" s="25">
        <f>T23-HLOOKUP(X23,Feuil1!$C$1:$BL$10,3,0)</f>
        <v>62</v>
      </c>
      <c r="AD23" s="25">
        <f>T23-HLOOKUP(X23,Feuil1!$C$1:$BL$10,4,0)</f>
        <v>52</v>
      </c>
      <c r="AE23" s="25">
        <f>T23-HLOOKUP(X23,Feuil1!$C$1:$BL$10,5,0)</f>
        <v>42</v>
      </c>
      <c r="AF23" s="25">
        <f>T23-HLOOKUP(X23,Feuil1!$C$1:$BL$10,6,0)</f>
        <v>32</v>
      </c>
      <c r="AG23" s="25">
        <f>T23-HLOOKUP(X23,Feuil1!$C$1:$BL$10,7,0)</f>
        <v>22</v>
      </c>
      <c r="AH23" s="25">
        <f>T23-HLOOKUP(X23,Feuil1!$C$1:$BL$10,8,0)</f>
        <v>7</v>
      </c>
      <c r="AI23" s="25">
        <f>T23-HLOOKUP(X23,Feuil1!$C$1:$BL$10,9,0)</f>
        <v>-8</v>
      </c>
      <c r="AJ23" s="67">
        <f>T23-HLOOKUP(X23,Feuil1!$C$1:$BL$10,10,0)</f>
        <v>-883</v>
      </c>
      <c r="AQ23" s="68" t="str">
        <f t="shared" si="0"/>
        <v>INTB +</v>
      </c>
    </row>
    <row r="24" spans="1:256" ht="14.25" customHeight="1">
      <c r="A24" s="49"/>
      <c r="B24" s="50"/>
      <c r="C24" s="51"/>
      <c r="D24" s="52"/>
      <c r="E24" s="53"/>
      <c r="F24" s="54"/>
      <c r="G24" s="54"/>
      <c r="H24" s="55"/>
      <c r="I24" s="56"/>
      <c r="J24" s="51"/>
      <c r="K24" s="57"/>
      <c r="L24" s="58"/>
      <c r="M24" s="58"/>
      <c r="N24" s="58"/>
      <c r="O24" s="59"/>
      <c r="P24" s="58"/>
      <c r="Q24" s="58"/>
      <c r="R24" s="58"/>
      <c r="S24" s="59"/>
      <c r="T24" s="60"/>
      <c r="U24" s="61"/>
      <c r="V24" s="62"/>
      <c r="W24" s="63"/>
      <c r="X24" s="64"/>
      <c r="Y24" s="65"/>
      <c r="Z24" s="66"/>
      <c r="AA24" s="66" t="s">
        <v>77</v>
      </c>
      <c r="AB24" s="25" t="e">
        <f>T24-HLOOKUP(X24,Feuil1!$C$1:$BL$10,2,0)</f>
        <v>#N/A</v>
      </c>
      <c r="AC24" s="25" t="e">
        <f>T24-HLOOKUP(X24,Feuil1!$C$1:$BL$10,3,0)</f>
        <v>#N/A</v>
      </c>
      <c r="AD24" s="25" t="e">
        <f>T24-HLOOKUP(X24,Feuil1!$C$1:$BL$10,4,0)</f>
        <v>#N/A</v>
      </c>
      <c r="AE24" s="25" t="e">
        <f>T24-HLOOKUP(X24,Feuil1!$C$1:$BL$10,5,0)</f>
        <v>#N/A</v>
      </c>
      <c r="AF24" s="25" t="e">
        <f>T24-HLOOKUP(X24,Feuil1!$C$1:$BL$10,6,0)</f>
        <v>#N/A</v>
      </c>
      <c r="AG24" s="25" t="e">
        <f>T24-HLOOKUP(X24,Feuil1!$C$1:$BL$10,7,0)</f>
        <v>#N/A</v>
      </c>
      <c r="AH24" s="25" t="e">
        <f>T24-HLOOKUP(X24,Feuil1!$C$1:$BL$10,8,0)</f>
        <v>#N/A</v>
      </c>
      <c r="AI24" s="25" t="e">
        <f>T24-HLOOKUP(X24,Feuil1!$C$1:$BL$10,9,0)</f>
        <v>#N/A</v>
      </c>
      <c r="AJ24" s="67" t="e">
        <f>T24-HLOOKUP(X24,Feuil1!$C$1:$BL$10,10,0)</f>
        <v>#N/A</v>
      </c>
      <c r="AK24"/>
      <c r="AL24"/>
      <c r="AM24"/>
      <c r="AN24"/>
      <c r="AO24"/>
      <c r="AP24"/>
      <c r="AQ24" s="68" t="e">
        <f t="shared" si="0"/>
        <v>#N/A</v>
      </c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1">
      <c r="A25" s="69" t="s">
        <v>109</v>
      </c>
      <c r="B25" s="70" t="s">
        <v>164</v>
      </c>
      <c r="C25" s="71" t="s">
        <v>165</v>
      </c>
      <c r="D25" s="72">
        <v>1</v>
      </c>
      <c r="E25" s="73">
        <v>280885</v>
      </c>
      <c r="F25" s="74" t="s">
        <v>166</v>
      </c>
      <c r="G25" s="74" t="s">
        <v>167</v>
      </c>
      <c r="H25" s="75">
        <v>1997</v>
      </c>
      <c r="I25" s="76">
        <v>52.9</v>
      </c>
      <c r="J25" s="71" t="s">
        <v>168</v>
      </c>
      <c r="K25" s="77" t="s">
        <v>109</v>
      </c>
      <c r="L25" s="78">
        <v>60</v>
      </c>
      <c r="M25" s="78">
        <v>63</v>
      </c>
      <c r="N25" s="78">
        <v>65</v>
      </c>
      <c r="O25" s="79">
        <f>IF(H25="","",IF(MAXA(L25:N25)&lt;=0,0,MAXA(L25:N25)))</f>
        <v>65</v>
      </c>
      <c r="P25" s="78">
        <v>77</v>
      </c>
      <c r="Q25" s="78">
        <v>-82</v>
      </c>
      <c r="R25" s="78">
        <v>-82</v>
      </c>
      <c r="S25" s="79">
        <f>IF(H25="","",IF(MAXA(P25:R25)&lt;=0,0,MAXA(P25:R25)))</f>
        <v>77</v>
      </c>
      <c r="T25" s="80">
        <f>IF(H25="","",IF(OR(O25=0,S25=0),0,O25+S25))</f>
        <v>142</v>
      </c>
      <c r="U25" s="81"/>
      <c r="V25" s="82" t="str">
        <f>IF(H25="","",AQ25)</f>
        <v>INTA +</v>
      </c>
      <c r="W25" s="83">
        <f>IF(AJ25&gt;=0,AJ25,IF(AI25&gt;=0,AI25,IF(AH25&gt;=0,AH25,IF(AG25&gt;=0,AG25,IF(AF25&gt;=0,AF25,IF(AE25&gt;=0,AE25,IF(AD25&gt;=0,AD25,IF(AC25&gt;=0,AC25,AB25))))))))</f>
        <v>7</v>
      </c>
      <c r="X25" s="84" t="str">
        <f>IF(I25="","",IF(A25="H",IF(OR(H25="SEN",H25&lt;1996),VLOOKUP(I25,Feuil1!$A$11:$G$29,6),IF(AND(H25&gt;1995,H25&lt;1999),VLOOKUP(I25,Feuil1!$A$11:$G$29,5),IF(AND(H25&gt;1998,H25&lt;2001),VLOOKUP(I25,Feuil1!$A$11:$G$29,4),IF(AND(H25&gt;2000,H25&lt;2003),VLOOKUP(I25,Feuil1!$A$11:$G$29,3),VLOOKUP(I25,Feuil1!$A$11:$G$29,2))))),IF(OR(H25="SEN",H25&lt;1996),VLOOKUP(I25,Feuil1!$G$11:$L$25,6),IF(AND(H25&gt;1995,H25&lt;1999),VLOOKUP(I25,Feuil1!$G$11:$L$25,5),IF(AND(H25&gt;1998,H25&lt;2001),VLOOKUP(I25,Feuil1!$G$11:$L$25,4),IF(AND(H25&gt;2000,H25&lt;2003),VLOOKUP(I25,Feuil1!$G$11:$L$25,3),VLOOKUP(I25,Feuil1!$G$11:$L$25,2)))))))</f>
        <v>FJ53</v>
      </c>
      <c r="Y25" s="85">
        <f>IF(I25="","",IF(A25="H",10^(0.794358141*LOG(I25/174.393)^2)*T25,IF(A25="F",10^(0.89726074*LOG(I25/148.026)^2)*T25,"")))</f>
        <v>214.52343392522246</v>
      </c>
      <c r="Z25" s="66"/>
      <c r="AA25" s="66" t="s">
        <v>77</v>
      </c>
      <c r="AB25" s="25">
        <f>T25-HLOOKUP(X25,Feuil1!$C$1:$BL$10,2,0)</f>
        <v>87</v>
      </c>
      <c r="AC25" s="25">
        <f>T25-HLOOKUP(X25,Feuil1!$C$1:$BL$10,3,0)</f>
        <v>77</v>
      </c>
      <c r="AD25" s="25">
        <f>T25-HLOOKUP(X25,Feuil1!$C$1:$BL$10,4,0)</f>
        <v>67</v>
      </c>
      <c r="AE25" s="25">
        <f>T25-HLOOKUP(X25,Feuil1!$C$1:$BL$10,5,0)</f>
        <v>57</v>
      </c>
      <c r="AF25" s="25">
        <f>T25-HLOOKUP(X25,Feuil1!$C$1:$BL$10,6,0)</f>
        <v>47</v>
      </c>
      <c r="AG25" s="25">
        <f>T25-HLOOKUP(X25,Feuil1!$C$1:$BL$10,7,0)</f>
        <v>37</v>
      </c>
      <c r="AH25" s="25">
        <f>T25-HLOOKUP(X25,Feuil1!$C$1:$BL$10,8,0)</f>
        <v>22</v>
      </c>
      <c r="AI25" s="25">
        <f>T25-HLOOKUP(X25,Feuil1!$C$1:$BL$10,9,0)</f>
        <v>7</v>
      </c>
      <c r="AJ25" s="67">
        <f>T25-HLOOKUP(X25,Feuil1!$C$1:$BL$10,10,0)</f>
        <v>-858</v>
      </c>
      <c r="AK25"/>
      <c r="AL25"/>
      <c r="AM25"/>
      <c r="AN25"/>
      <c r="AO25"/>
      <c r="AP25"/>
      <c r="AQ25" s="68" t="str">
        <f t="shared" si="0"/>
        <v>INTA +</v>
      </c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1">
      <c r="A26" s="69" t="s">
        <v>109</v>
      </c>
      <c r="B26" s="70" t="s">
        <v>110</v>
      </c>
      <c r="C26" s="71" t="s">
        <v>145</v>
      </c>
      <c r="D26" s="72">
        <v>2</v>
      </c>
      <c r="E26" s="73">
        <v>196470</v>
      </c>
      <c r="F26" s="74" t="s">
        <v>169</v>
      </c>
      <c r="G26" s="74" t="s">
        <v>170</v>
      </c>
      <c r="H26" s="75">
        <v>1996</v>
      </c>
      <c r="I26" s="76">
        <v>50.8</v>
      </c>
      <c r="J26" s="71" t="s">
        <v>155</v>
      </c>
      <c r="K26" s="77" t="s">
        <v>109</v>
      </c>
      <c r="L26" s="78">
        <v>55</v>
      </c>
      <c r="M26" s="78">
        <v>58</v>
      </c>
      <c r="N26" s="78">
        <v>-61</v>
      </c>
      <c r="O26" s="79">
        <f>IF(H26="","",IF(MAXA(L26:N26)&lt;=0,0,MAXA(L26:N26)))</f>
        <v>58</v>
      </c>
      <c r="P26" s="78">
        <v>70</v>
      </c>
      <c r="Q26" s="78">
        <v>74</v>
      </c>
      <c r="R26" s="78">
        <v>77</v>
      </c>
      <c r="S26" s="79">
        <f>IF(H26="","",IF(MAXA(P26:R26)&lt;=0,0,MAXA(P26:R26)))</f>
        <v>77</v>
      </c>
      <c r="T26" s="80">
        <f>IF(H26="","",IF(OR(O26=0,S26=0),0,O26+S26))</f>
        <v>135</v>
      </c>
      <c r="U26" s="81"/>
      <c r="V26" s="82" t="str">
        <f>IF(H26="","",AQ26)</f>
        <v>INTA +</v>
      </c>
      <c r="W26" s="83">
        <f>IF(AJ26&gt;=0,AJ26,IF(AI26&gt;=0,AI26,IF(AH26&gt;=0,AH26,IF(AG26&gt;=0,AG26,IF(AF26&gt;=0,AF26,IF(AE26&gt;=0,AE26,IF(AD26&gt;=0,AD26,IF(AC26&gt;=0,AC26,AB26))))))))</f>
        <v>0</v>
      </c>
      <c r="X26" s="84" t="str">
        <f>IF(I26="","",IF(A26="H",IF(OR(H26="SEN",H26&lt;1996),VLOOKUP(I26,Feuil1!$A$11:$G$29,6),IF(AND(H26&gt;1995,H26&lt;1999),VLOOKUP(I26,Feuil1!$A$11:$G$29,5),IF(AND(H26&gt;1998,H26&lt;2001),VLOOKUP(I26,Feuil1!$A$11:$G$29,4),IF(AND(H26&gt;2000,H26&lt;2003),VLOOKUP(I26,Feuil1!$A$11:$G$29,3),VLOOKUP(I26,Feuil1!$A$11:$G$29,2))))),IF(OR(H26="SEN",H26&lt;1996),VLOOKUP(I26,Feuil1!$G$11:$L$25,6),IF(AND(H26&gt;1995,H26&lt;1999),VLOOKUP(I26,Feuil1!$G$11:$L$25,5),IF(AND(H26&gt;1998,H26&lt;2001),VLOOKUP(I26,Feuil1!$G$11:$L$25,4),IF(AND(H26&gt;2000,H26&lt;2003),VLOOKUP(I26,Feuil1!$G$11:$L$25,3),VLOOKUP(I26,Feuil1!$G$11:$L$25,2)))))))</f>
        <v>FJ53</v>
      </c>
      <c r="Y26" s="85">
        <f>IF(I26="","",IF(A26="H",10^(0.794358141*LOG(I26/174.393)^2)*T26,IF(A26="F",10^(0.89726074*LOG(I26/148.026)^2)*T26,"")))</f>
        <v>210.81695739909406</v>
      </c>
      <c r="Z26" s="66"/>
      <c r="AA26" s="66" t="s">
        <v>77</v>
      </c>
      <c r="AB26" s="25">
        <f>T26-HLOOKUP(X26,Feuil1!$C$1:$BL$10,2,0)</f>
        <v>80</v>
      </c>
      <c r="AC26" s="25">
        <f>T26-HLOOKUP(X26,Feuil1!$C$1:$BL$10,3,0)</f>
        <v>70</v>
      </c>
      <c r="AD26" s="25">
        <f>T26-HLOOKUP(X26,Feuil1!$C$1:$BL$10,4,0)</f>
        <v>60</v>
      </c>
      <c r="AE26" s="25">
        <f>T26-HLOOKUP(X26,Feuil1!$C$1:$BL$10,5,0)</f>
        <v>50</v>
      </c>
      <c r="AF26" s="25">
        <f>T26-HLOOKUP(X26,Feuil1!$C$1:$BL$10,6,0)</f>
        <v>40</v>
      </c>
      <c r="AG26" s="25">
        <f>T26-HLOOKUP(X26,Feuil1!$C$1:$BL$10,7,0)</f>
        <v>30</v>
      </c>
      <c r="AH26" s="25">
        <f>T26-HLOOKUP(X26,Feuil1!$C$1:$BL$10,8,0)</f>
        <v>15</v>
      </c>
      <c r="AI26" s="25">
        <f>T26-HLOOKUP(X26,Feuil1!$C$1:$BL$10,9,0)</f>
        <v>0</v>
      </c>
      <c r="AJ26" s="67">
        <f>T26-HLOOKUP(X26,Feuil1!$C$1:$BL$10,10,0)</f>
        <v>-865</v>
      </c>
      <c r="AK26"/>
      <c r="AL26"/>
      <c r="AM26"/>
      <c r="AN26"/>
      <c r="AO26"/>
      <c r="AP26"/>
      <c r="AQ26" s="68" t="str">
        <f t="shared" si="0"/>
        <v>INTA +</v>
      </c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4.25" customHeight="1">
      <c r="A27" s="49"/>
      <c r="B27" s="50"/>
      <c r="C27" s="51"/>
      <c r="D27" s="52"/>
      <c r="E27" s="53"/>
      <c r="F27" s="54"/>
      <c r="G27" s="54"/>
      <c r="H27" s="55"/>
      <c r="I27" s="56"/>
      <c r="J27" s="51"/>
      <c r="K27" s="57"/>
      <c r="L27" s="58"/>
      <c r="M27" s="58"/>
      <c r="N27" s="58"/>
      <c r="O27" s="59"/>
      <c r="P27" s="58"/>
      <c r="Q27" s="58"/>
      <c r="R27" s="58"/>
      <c r="S27" s="59"/>
      <c r="T27" s="60"/>
      <c r="U27" s="61"/>
      <c r="V27" s="62"/>
      <c r="W27" s="63"/>
      <c r="X27" s="64"/>
      <c r="Y27" s="65"/>
      <c r="Z27" s="66"/>
      <c r="AA27" s="66" t="s">
        <v>77</v>
      </c>
      <c r="AB27" s="25" t="e">
        <f>T27-HLOOKUP(X27,Feuil1!$C$1:$BL$10,2,0)</f>
        <v>#N/A</v>
      </c>
      <c r="AC27" s="25" t="e">
        <f>T27-HLOOKUP(X27,Feuil1!$C$1:$BL$10,3,0)</f>
        <v>#N/A</v>
      </c>
      <c r="AD27" s="25" t="e">
        <f>T27-HLOOKUP(X27,Feuil1!$C$1:$BL$10,4,0)</f>
        <v>#N/A</v>
      </c>
      <c r="AE27" s="25" t="e">
        <f>T27-HLOOKUP(X27,Feuil1!$C$1:$BL$10,5,0)</f>
        <v>#N/A</v>
      </c>
      <c r="AF27" s="25" t="e">
        <f>T27-HLOOKUP(X27,Feuil1!$C$1:$BL$10,6,0)</f>
        <v>#N/A</v>
      </c>
      <c r="AG27" s="25" t="e">
        <f>T27-HLOOKUP(X27,Feuil1!$C$1:$BL$10,7,0)</f>
        <v>#N/A</v>
      </c>
      <c r="AH27" s="25" t="e">
        <f>T27-HLOOKUP(X27,Feuil1!$C$1:$BL$10,8,0)</f>
        <v>#N/A</v>
      </c>
      <c r="AI27" s="25" t="e">
        <f>T27-HLOOKUP(X27,Feuil1!$C$1:$BL$10,9,0)</f>
        <v>#N/A</v>
      </c>
      <c r="AJ27" s="67" t="e">
        <f>T27-HLOOKUP(X27,Feuil1!$C$1:$BL$10,10,0)</f>
        <v>#N/A</v>
      </c>
      <c r="AK27"/>
      <c r="AL27"/>
      <c r="AM27"/>
      <c r="AN27"/>
      <c r="AO27"/>
      <c r="AP27"/>
      <c r="AQ27" s="68" t="e">
        <f t="shared" si="0"/>
        <v>#N/A</v>
      </c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1">
      <c r="A28" s="69" t="s">
        <v>109</v>
      </c>
      <c r="B28" s="103" t="s">
        <v>164</v>
      </c>
      <c r="C28" s="104" t="s">
        <v>165</v>
      </c>
      <c r="D28" s="105">
        <v>1</v>
      </c>
      <c r="E28" s="106">
        <v>280885</v>
      </c>
      <c r="F28" s="107" t="s">
        <v>166</v>
      </c>
      <c r="G28" s="107" t="s">
        <v>167</v>
      </c>
      <c r="H28" s="108">
        <v>1997</v>
      </c>
      <c r="I28" s="109">
        <v>55.3</v>
      </c>
      <c r="J28" s="104" t="s">
        <v>168</v>
      </c>
      <c r="K28" s="110" t="s">
        <v>109</v>
      </c>
      <c r="L28" s="111">
        <v>60</v>
      </c>
      <c r="M28" s="111">
        <v>63</v>
      </c>
      <c r="N28" s="111">
        <v>-66</v>
      </c>
      <c r="O28" s="112">
        <f>IF(H28="","",IF(MAXA(L28:N28)&lt;=0,0,MAXA(L28:N28)))</f>
        <v>63</v>
      </c>
      <c r="P28" s="111">
        <v>75</v>
      </c>
      <c r="Q28" s="111">
        <v>80</v>
      </c>
      <c r="R28" s="111">
        <v>82</v>
      </c>
      <c r="S28" s="112">
        <f>IF(H28="","",IF(MAXA(P28:R28)&lt;=0,0,MAXA(P28:R28)))</f>
        <v>82</v>
      </c>
      <c r="T28" s="113">
        <f>IF(H28="","",IF(OR(O28=0,S28=0),0,O28+S28))</f>
        <v>145</v>
      </c>
      <c r="U28" s="114"/>
      <c r="V28" s="115" t="str">
        <f>IF(H28="","",AQ28)</f>
        <v>INTB +</v>
      </c>
      <c r="W28" s="116">
        <f>IF(AJ28&gt;=0,AJ28,IF(AI28&gt;=0,AI28,IF(AH28&gt;=0,AH28,IF(AG28&gt;=0,AG28,IF(AF28&gt;=0,AF28,IF(AE28&gt;=0,AE28,IF(AD28&gt;=0,AD28,IF(AC28&gt;=0,AC28,AB28))))))))</f>
        <v>15</v>
      </c>
      <c r="X28" s="117" t="str">
        <f>IF(I28="","",IF(A28="H",IF(OR(H28="SEN",H28&lt;1996),VLOOKUP(I28,Feuil1!$A$11:$G$29,6),IF(AND(H28&gt;1995,H28&lt;1999),VLOOKUP(I28,Feuil1!$A$11:$G$29,5),IF(AND(H28&gt;1998,H28&lt;2001),VLOOKUP(I28,Feuil1!$A$11:$G$29,4),IF(AND(H28&gt;2000,H28&lt;2003),VLOOKUP(I28,Feuil1!$A$11:$G$29,3),VLOOKUP(I28,Feuil1!$A$11:$G$29,2))))),IF(OR(H28="SEN",H28&lt;1996),VLOOKUP(I28,Feuil1!$G$11:$L$25,6),IF(AND(H28&gt;1995,H28&lt;1999),VLOOKUP(I28,Feuil1!$G$11:$L$25,5),IF(AND(H28&gt;1998,H28&lt;2001),VLOOKUP(I28,Feuil1!$G$11:$L$25,4),IF(AND(H28&gt;2000,H28&lt;2003),VLOOKUP(I28,Feuil1!$G$11:$L$25,3),VLOOKUP(I28,Feuil1!$G$11:$L$25,2)))))))</f>
        <v>FJ58</v>
      </c>
      <c r="Y28" s="85">
        <f>IF(I28="","",IF(A28="H",10^(0.794358141*LOG(I28/174.393)^2)*T28,IF(A28="F",10^(0.89726074*LOG(I28/148.026)^2)*T28,"")))</f>
        <v>211.5605136185536</v>
      </c>
      <c r="Z28" s="66"/>
      <c r="AA28" s="66" t="s">
        <v>77</v>
      </c>
      <c r="AB28" s="25">
        <f>T28-HLOOKUP(X28,Feuil1!$C$1:$BL$10,2,0)</f>
        <v>85</v>
      </c>
      <c r="AC28" s="25">
        <f>T28-HLOOKUP(X28,Feuil1!$C$1:$BL$10,3,0)</f>
        <v>75</v>
      </c>
      <c r="AD28" s="25">
        <f>T28-HLOOKUP(X28,Feuil1!$C$1:$BL$10,4,0)</f>
        <v>65</v>
      </c>
      <c r="AE28" s="25">
        <f>T28-HLOOKUP(X28,Feuil1!$C$1:$BL$10,5,0)</f>
        <v>55</v>
      </c>
      <c r="AF28" s="25">
        <f>T28-HLOOKUP(X28,Feuil1!$C$1:$BL$10,6,0)</f>
        <v>45</v>
      </c>
      <c r="AG28" s="25">
        <f>T28-HLOOKUP(X28,Feuil1!$C$1:$BL$10,7,0)</f>
        <v>30</v>
      </c>
      <c r="AH28" s="25">
        <f>T28-HLOOKUP(X28,Feuil1!$C$1:$BL$10,8,0)</f>
        <v>15</v>
      </c>
      <c r="AI28" s="25">
        <f>T28-HLOOKUP(X28,Feuil1!$C$1:$BL$10,9,0)</f>
        <v>-5</v>
      </c>
      <c r="AJ28" s="67">
        <f>T28-HLOOKUP(X28,Feuil1!$C$1:$BL$10,10,0)</f>
        <v>-855</v>
      </c>
      <c r="AK28"/>
      <c r="AL28"/>
      <c r="AM28"/>
      <c r="AN28"/>
      <c r="AO28"/>
      <c r="AP28"/>
      <c r="AQ28" s="68" t="str">
        <f t="shared" si="0"/>
        <v>INTB +</v>
      </c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4.25" customHeight="1">
      <c r="A29" s="49"/>
      <c r="B29" s="50"/>
      <c r="C29" s="51"/>
      <c r="D29" s="52"/>
      <c r="E29" s="53"/>
      <c r="F29" s="54"/>
      <c r="G29" s="54"/>
      <c r="H29" s="55"/>
      <c r="I29" s="56"/>
      <c r="J29" s="51"/>
      <c r="K29" s="57"/>
      <c r="L29" s="58"/>
      <c r="M29" s="58"/>
      <c r="N29" s="58"/>
      <c r="O29" s="59"/>
      <c r="P29" s="58"/>
      <c r="Q29" s="58"/>
      <c r="R29" s="58"/>
      <c r="S29" s="59"/>
      <c r="T29" s="60"/>
      <c r="U29" s="61"/>
      <c r="V29" s="62"/>
      <c r="W29" s="63"/>
      <c r="X29" s="64"/>
      <c r="Y29" s="65"/>
      <c r="Z29" s="66"/>
      <c r="AA29" s="66" t="s">
        <v>77</v>
      </c>
      <c r="AB29" s="25" t="e">
        <f>T29-HLOOKUP(X29,Feuil1!$C$1:$BL$10,2,0)</f>
        <v>#N/A</v>
      </c>
      <c r="AC29" s="25" t="e">
        <f>T29-HLOOKUP(X29,Feuil1!$C$1:$BL$10,3,0)</f>
        <v>#N/A</v>
      </c>
      <c r="AD29" s="25" t="e">
        <f>T29-HLOOKUP(X29,Feuil1!$C$1:$BL$10,4,0)</f>
        <v>#N/A</v>
      </c>
      <c r="AE29" s="25" t="e">
        <f>T29-HLOOKUP(X29,Feuil1!$C$1:$BL$10,5,0)</f>
        <v>#N/A</v>
      </c>
      <c r="AF29" s="25" t="e">
        <f>T29-HLOOKUP(X29,Feuil1!$C$1:$BL$10,6,0)</f>
        <v>#N/A</v>
      </c>
      <c r="AG29" s="25" t="e">
        <f>T29-HLOOKUP(X29,Feuil1!$C$1:$BL$10,7,0)</f>
        <v>#N/A</v>
      </c>
      <c r="AH29" s="25" t="e">
        <f>T29-HLOOKUP(X29,Feuil1!$C$1:$BL$10,8,0)</f>
        <v>#N/A</v>
      </c>
      <c r="AI29" s="25" t="e">
        <f>T29-HLOOKUP(X29,Feuil1!$C$1:$BL$10,9,0)</f>
        <v>#N/A</v>
      </c>
      <c r="AJ29" s="67" t="e">
        <f>T29-HLOOKUP(X29,Feuil1!$C$1:$BL$10,10,0)</f>
        <v>#N/A</v>
      </c>
      <c r="AK29"/>
      <c r="AL29"/>
      <c r="AM29"/>
      <c r="AN29"/>
      <c r="AO29"/>
      <c r="AP29"/>
      <c r="AQ29" s="68" t="e">
        <f t="shared" si="0"/>
        <v>#N/A</v>
      </c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1">
      <c r="A30" s="69" t="s">
        <v>109</v>
      </c>
      <c r="B30" s="70" t="s">
        <v>110</v>
      </c>
      <c r="C30" s="71" t="s">
        <v>111</v>
      </c>
      <c r="D30" s="72">
        <v>1</v>
      </c>
      <c r="E30" s="73">
        <v>238723</v>
      </c>
      <c r="F30" s="74" t="s">
        <v>171</v>
      </c>
      <c r="G30" s="74" t="s">
        <v>172</v>
      </c>
      <c r="H30" s="75">
        <v>1998</v>
      </c>
      <c r="I30" s="76">
        <v>61.74</v>
      </c>
      <c r="J30" s="71" t="s">
        <v>173</v>
      </c>
      <c r="K30" s="77" t="s">
        <v>109</v>
      </c>
      <c r="L30" s="78">
        <v>62</v>
      </c>
      <c r="M30" s="78">
        <v>65</v>
      </c>
      <c r="N30" s="78">
        <v>-67</v>
      </c>
      <c r="O30" s="79">
        <f>IF(H30="","",IF(MAXA(L30:N30)&lt;=0,0,MAXA(L30:N30)))</f>
        <v>65</v>
      </c>
      <c r="P30" s="78">
        <v>82</v>
      </c>
      <c r="Q30" s="78">
        <v>86</v>
      </c>
      <c r="R30" s="78">
        <v>-90</v>
      </c>
      <c r="S30" s="79">
        <f>IF(H30="","",IF(MAXA(P30:R30)&lt;=0,0,MAXA(P30:R30)))</f>
        <v>86</v>
      </c>
      <c r="T30" s="80">
        <f>IF(H30="","",IF(OR(O30=0,S30=0),0,O30+S30))</f>
        <v>151</v>
      </c>
      <c r="U30" s="81"/>
      <c r="V30" s="82" t="str">
        <f>IF(H30="","",AQ30)</f>
        <v>INTB +</v>
      </c>
      <c r="W30" s="83">
        <f>IF(AJ30&gt;=0,AJ30,IF(AI30&gt;=0,AI30,IF(AH30&gt;=0,AH30,IF(AG30&gt;=0,AG30,IF(AF30&gt;=0,AF30,IF(AE30&gt;=0,AE30,IF(AD30&gt;=0,AD30,IF(AC30&gt;=0,AC30,AB30))))))))</f>
        <v>11</v>
      </c>
      <c r="X30" s="84" t="str">
        <f>IF(I30="","",IF(A30="H",IF(OR(H30="SEN",H30&lt;1996),VLOOKUP(I30,Feuil1!$A$11:$G$29,6),IF(AND(H30&gt;1995,H30&lt;1999),VLOOKUP(I30,Feuil1!$A$11:$G$29,5),IF(AND(H30&gt;1998,H30&lt;2001),VLOOKUP(I30,Feuil1!$A$11:$G$29,4),IF(AND(H30&gt;2000,H30&lt;2003),VLOOKUP(I30,Feuil1!$A$11:$G$29,3),VLOOKUP(I30,Feuil1!$A$11:$G$29,2))))),IF(OR(H30="SEN",H30&lt;1996),VLOOKUP(I30,Feuil1!$G$11:$L$25,6),IF(AND(H30&gt;1995,H30&lt;1999),VLOOKUP(I30,Feuil1!$G$11:$L$25,5),IF(AND(H30&gt;1998,H30&lt;2001),VLOOKUP(I30,Feuil1!$G$11:$L$25,4),IF(AND(H30&gt;2000,H30&lt;2003),VLOOKUP(I30,Feuil1!$G$11:$L$25,3),VLOOKUP(I30,Feuil1!$G$11:$L$25,2)))))))</f>
        <v>FJ63</v>
      </c>
      <c r="Y30" s="85">
        <f>IF(I30="","",IF(A30="H",10^(0.794358141*LOG(I30/174.393)^2)*T30,IF(A30="F",10^(0.89726074*LOG(I30/148.026)^2)*T30,"")))</f>
        <v>203.41620322027723</v>
      </c>
      <c r="Z30" s="66"/>
      <c r="AA30" s="66" t="s">
        <v>77</v>
      </c>
      <c r="AB30" s="25">
        <f>T30-HLOOKUP(X30,Feuil1!$C$1:$BL$10,2,0)</f>
        <v>86</v>
      </c>
      <c r="AC30" s="25">
        <f>T30-HLOOKUP(X30,Feuil1!$C$1:$BL$10,3,0)</f>
        <v>76</v>
      </c>
      <c r="AD30" s="25">
        <f>T30-HLOOKUP(X30,Feuil1!$C$1:$BL$10,4,0)</f>
        <v>66</v>
      </c>
      <c r="AE30" s="25">
        <f>T30-HLOOKUP(X30,Feuil1!$C$1:$BL$10,5,0)</f>
        <v>56</v>
      </c>
      <c r="AF30" s="25">
        <f>T30-HLOOKUP(X30,Feuil1!$C$1:$BL$10,6,0)</f>
        <v>41</v>
      </c>
      <c r="AG30" s="25">
        <f>T30-HLOOKUP(X30,Feuil1!$C$1:$BL$10,7,0)</f>
        <v>26</v>
      </c>
      <c r="AH30" s="25">
        <f>T30-HLOOKUP(X30,Feuil1!$C$1:$BL$10,8,0)</f>
        <v>11</v>
      </c>
      <c r="AI30" s="25">
        <f>T30-HLOOKUP(X30,Feuil1!$C$1:$BL$10,9,0)</f>
        <v>-9</v>
      </c>
      <c r="AJ30" s="67">
        <f>T30-HLOOKUP(X30,Feuil1!$C$1:$BL$10,10,0)</f>
        <v>-849</v>
      </c>
      <c r="AK30"/>
      <c r="AL30"/>
      <c r="AM30"/>
      <c r="AN30"/>
      <c r="AO30"/>
      <c r="AP30"/>
      <c r="AQ30" s="68" t="str">
        <f t="shared" si="0"/>
        <v>INTB +</v>
      </c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1">
      <c r="A31" s="69" t="s">
        <v>109</v>
      </c>
      <c r="B31" s="70" t="s">
        <v>164</v>
      </c>
      <c r="C31" s="71" t="s">
        <v>165</v>
      </c>
      <c r="D31" s="72">
        <v>2</v>
      </c>
      <c r="E31" s="73">
        <v>260923</v>
      </c>
      <c r="F31" s="74" t="s">
        <v>174</v>
      </c>
      <c r="G31" s="74" t="s">
        <v>175</v>
      </c>
      <c r="H31" s="75">
        <v>1998</v>
      </c>
      <c r="I31" s="76">
        <v>60</v>
      </c>
      <c r="J31" s="71" t="s">
        <v>176</v>
      </c>
      <c r="K31" s="77" t="s">
        <v>109</v>
      </c>
      <c r="L31" s="78">
        <v>58</v>
      </c>
      <c r="M31" s="78">
        <v>60</v>
      </c>
      <c r="N31" s="78">
        <v>62</v>
      </c>
      <c r="O31" s="79">
        <f>IF(H31="","",IF(MAXA(L31:N31)&lt;=0,0,MAXA(L31:N31)))</f>
        <v>62</v>
      </c>
      <c r="P31" s="78">
        <v>75</v>
      </c>
      <c r="Q31" s="78">
        <v>78</v>
      </c>
      <c r="R31" s="78">
        <v>-80</v>
      </c>
      <c r="S31" s="79">
        <f>IF(H31="","",IF(MAXA(P31:R31)&lt;=0,0,MAXA(P31:R31)))</f>
        <v>78</v>
      </c>
      <c r="T31" s="80">
        <f>IF(H31="","",IF(OR(O31=0,S31=0),0,O31+S31))</f>
        <v>140</v>
      </c>
      <c r="U31" s="81"/>
      <c r="V31" s="82" t="str">
        <f>IF(H31="","",AQ31)</f>
        <v>INTB +</v>
      </c>
      <c r="W31" s="83">
        <f>IF(AJ31&gt;=0,AJ31,IF(AI31&gt;=0,AI31,IF(AH31&gt;=0,AH31,IF(AG31&gt;=0,AG31,IF(AF31&gt;=0,AF31,IF(AE31&gt;=0,AE31,IF(AD31&gt;=0,AD31,IF(AC31&gt;=0,AC31,AB31))))))))</f>
        <v>0</v>
      </c>
      <c r="X31" s="84" t="str">
        <f>IF(I31="","",IF(A31="H",IF(OR(H31="SEN",H31&lt;1996),VLOOKUP(I31,Feuil1!$A$11:$G$29,6),IF(AND(H31&gt;1995,H31&lt;1999),VLOOKUP(I31,Feuil1!$A$11:$G$29,5),IF(AND(H31&gt;1998,H31&lt;2001),VLOOKUP(I31,Feuil1!$A$11:$G$29,4),IF(AND(H31&gt;2000,H31&lt;2003),VLOOKUP(I31,Feuil1!$A$11:$G$29,3),VLOOKUP(I31,Feuil1!$A$11:$G$29,2))))),IF(OR(H31="SEN",H31&lt;1996),VLOOKUP(I31,Feuil1!$G$11:$L$25,6),IF(AND(H31&gt;1995,H31&lt;1999),VLOOKUP(I31,Feuil1!$G$11:$L$25,5),IF(AND(H31&gt;1998,H31&lt;2001),VLOOKUP(I31,Feuil1!$G$11:$L$25,4),IF(AND(H31&gt;2000,H31&lt;2003),VLOOKUP(I31,Feuil1!$G$11:$L$25,3),VLOOKUP(I31,Feuil1!$G$11:$L$25,2)))))))</f>
        <v>FJ63</v>
      </c>
      <c r="Y31" s="85">
        <f>IF(I31="","",IF(A31="H",10^(0.794358141*LOG(I31/174.393)^2)*T31,IF(A31="F",10^(0.89726074*LOG(I31/148.026)^2)*T31,"")))</f>
        <v>192.36945446030293</v>
      </c>
      <c r="Z31" s="66"/>
      <c r="AA31" s="66" t="s">
        <v>77</v>
      </c>
      <c r="AB31" s="25">
        <f>T31-HLOOKUP(X31,Feuil1!$C$1:$BL$10,2,0)</f>
        <v>75</v>
      </c>
      <c r="AC31" s="25">
        <f>T31-HLOOKUP(X31,Feuil1!$C$1:$BL$10,3,0)</f>
        <v>65</v>
      </c>
      <c r="AD31" s="25">
        <f>T31-HLOOKUP(X31,Feuil1!$C$1:$BL$10,4,0)</f>
        <v>55</v>
      </c>
      <c r="AE31" s="25">
        <f>T31-HLOOKUP(X31,Feuil1!$C$1:$BL$10,5,0)</f>
        <v>45</v>
      </c>
      <c r="AF31" s="25">
        <f>T31-HLOOKUP(X31,Feuil1!$C$1:$BL$10,6,0)</f>
        <v>30</v>
      </c>
      <c r="AG31" s="25">
        <f>T31-HLOOKUP(X31,Feuil1!$C$1:$BL$10,7,0)</f>
        <v>15</v>
      </c>
      <c r="AH31" s="25">
        <f>T31-HLOOKUP(X31,Feuil1!$C$1:$BL$10,8,0)</f>
        <v>0</v>
      </c>
      <c r="AI31" s="25">
        <f>T31-HLOOKUP(X31,Feuil1!$C$1:$BL$10,9,0)</f>
        <v>-20</v>
      </c>
      <c r="AJ31" s="67">
        <f>T31-HLOOKUP(X31,Feuil1!$C$1:$BL$10,10,0)</f>
        <v>-860</v>
      </c>
      <c r="AK31"/>
      <c r="AL31"/>
      <c r="AM31"/>
      <c r="AN31"/>
      <c r="AO31"/>
      <c r="AP31"/>
      <c r="AQ31" s="68" t="str">
        <f t="shared" si="0"/>
        <v>INTB +</v>
      </c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1">
      <c r="A32" s="86"/>
      <c r="B32" s="87"/>
      <c r="C32" s="88"/>
      <c r="D32" s="89"/>
      <c r="E32" s="90"/>
      <c r="F32" s="91"/>
      <c r="G32" s="91"/>
      <c r="H32" s="92"/>
      <c r="I32" s="93"/>
      <c r="J32" s="88"/>
      <c r="K32" s="94"/>
      <c r="L32" s="95"/>
      <c r="M32" s="95"/>
      <c r="N32" s="95"/>
      <c r="O32" s="96"/>
      <c r="P32" s="95"/>
      <c r="Q32" s="95"/>
      <c r="R32" s="95"/>
      <c r="S32" s="96"/>
      <c r="T32" s="97"/>
      <c r="U32" s="98"/>
      <c r="V32" s="99"/>
      <c r="W32" s="100"/>
      <c r="X32" s="101"/>
      <c r="Y32" s="102"/>
      <c r="Z32" s="66"/>
      <c r="AA32" s="66" t="s">
        <v>77</v>
      </c>
      <c r="AB32" s="25" t="e">
        <f>T32-HLOOKUP(X32,Feuil1!$C$1:$BL$10,2,0)</f>
        <v>#N/A</v>
      </c>
      <c r="AC32" s="25" t="e">
        <f>T32-HLOOKUP(X32,Feuil1!$C$1:$BL$10,3,0)</f>
        <v>#N/A</v>
      </c>
      <c r="AD32" s="25" t="e">
        <f>T32-HLOOKUP(X32,Feuil1!$C$1:$BL$10,4,0)</f>
        <v>#N/A</v>
      </c>
      <c r="AE32" s="25" t="e">
        <f>T32-HLOOKUP(X32,Feuil1!$C$1:$BL$10,5,0)</f>
        <v>#N/A</v>
      </c>
      <c r="AF32" s="25" t="e">
        <f>T32-HLOOKUP(X32,Feuil1!$C$1:$BL$10,6,0)</f>
        <v>#N/A</v>
      </c>
      <c r="AG32" s="25" t="e">
        <f>T32-HLOOKUP(X32,Feuil1!$C$1:$BL$10,7,0)</f>
        <v>#N/A</v>
      </c>
      <c r="AH32" s="25" t="e">
        <f>T32-HLOOKUP(X32,Feuil1!$C$1:$BL$10,8,0)</f>
        <v>#N/A</v>
      </c>
      <c r="AI32" s="25" t="e">
        <f>T32-HLOOKUP(X32,Feuil1!$C$1:$BL$10,9,0)</f>
        <v>#N/A</v>
      </c>
      <c r="AJ32" s="67" t="e">
        <f>T32-HLOOKUP(X32,Feuil1!$C$1:$BL$10,10,0)</f>
        <v>#N/A</v>
      </c>
      <c r="AK32"/>
      <c r="AL32"/>
      <c r="AM32"/>
      <c r="AN32"/>
      <c r="AO32"/>
      <c r="AP32"/>
      <c r="AQ32" s="68" t="e">
        <f t="shared" si="0"/>
        <v>#N/A</v>
      </c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1">
      <c r="A33" s="69" t="s">
        <v>109</v>
      </c>
      <c r="B33" s="70" t="s">
        <v>177</v>
      </c>
      <c r="C33" s="71" t="s">
        <v>178</v>
      </c>
      <c r="D33" s="72">
        <v>1</v>
      </c>
      <c r="E33" s="73">
        <v>129989</v>
      </c>
      <c r="F33" s="74" t="s">
        <v>179</v>
      </c>
      <c r="G33" s="74" t="s">
        <v>180</v>
      </c>
      <c r="H33" s="75">
        <v>1988</v>
      </c>
      <c r="I33" s="76">
        <v>47.32</v>
      </c>
      <c r="J33" s="71" t="s">
        <v>181</v>
      </c>
      <c r="K33" s="77" t="s">
        <v>109</v>
      </c>
      <c r="L33" s="78">
        <v>78</v>
      </c>
      <c r="M33" s="78">
        <v>-80</v>
      </c>
      <c r="N33" s="78">
        <v>-80</v>
      </c>
      <c r="O33" s="79">
        <f>IF(H33="","",IF(MAXA(L33:N33)&lt;=0,0,MAXA(L33:N33)))</f>
        <v>78</v>
      </c>
      <c r="P33" s="78">
        <v>97</v>
      </c>
      <c r="Q33" s="78">
        <v>99</v>
      </c>
      <c r="R33" s="78">
        <v>-101</v>
      </c>
      <c r="S33" s="79">
        <f>IF(H33="","",IF(MAXA(P33:R33)&lt;=0,0,MAXA(P33:R33)))</f>
        <v>99</v>
      </c>
      <c r="T33" s="80">
        <f>IF(H33="","",IF(OR(O33=0,S33=0),0,O33+S33))</f>
        <v>177</v>
      </c>
      <c r="U33" s="81"/>
      <c r="V33" s="82" t="str">
        <f>IF(H33="","",AQ33)</f>
        <v>OLY +</v>
      </c>
      <c r="W33" s="83">
        <f>IF(AJ33&gt;=0,AJ33,IF(AI33&gt;=0,AI33,IF(AH33&gt;=0,AH33,IF(AG33&gt;=0,AG33,IF(AF33&gt;=0,AF33,IF(AE33&gt;=0,AE33,IF(AD33&gt;=0,AD33,IF(AC33&gt;=0,AC33,AB33))))))))</f>
        <v>22</v>
      </c>
      <c r="X33" s="84" t="str">
        <f>IF(I33="","",IF(A33="H",IF(OR(H33="SEN",H33&lt;1996),VLOOKUP(I33,Feuil1!$A$11:$G$29,6),IF(AND(H33&gt;1995,H33&lt;1999),VLOOKUP(I33,Feuil1!$A$11:$G$29,5),IF(AND(H33&gt;1998,H33&lt;2001),VLOOKUP(I33,Feuil1!$A$11:$G$29,4),IF(AND(H33&gt;2000,H33&lt;2003),VLOOKUP(I33,Feuil1!$A$11:$G$29,3),VLOOKUP(I33,Feuil1!$A$11:$G$29,2))))),IF(OR(H33="SEN",H33&lt;1996),VLOOKUP(I33,Feuil1!$G$11:$L$25,6),IF(AND(H33&gt;1995,H33&lt;1999),VLOOKUP(I33,Feuil1!$G$11:$L$25,5),IF(AND(H33&gt;1998,H33&lt;2001),VLOOKUP(I33,Feuil1!$G$11:$L$25,4),IF(AND(H33&gt;2000,H33&lt;2003),VLOOKUP(I33,Feuil1!$G$11:$L$25,3),VLOOKUP(I33,Feuil1!$G$11:$L$25,2)))))))</f>
        <v>FS48</v>
      </c>
      <c r="Y33" s="85">
        <f>IF(I33="","",IF(A33="H",10^(0.794358141*LOG(I33/174.393)^2)*T33,IF(A33="F",10^(0.89726074*LOG(I33/148.026)^2)*T33,"")))</f>
        <v>293.8225764178283</v>
      </c>
      <c r="Z33" s="66"/>
      <c r="AA33" s="66" t="s">
        <v>77</v>
      </c>
      <c r="AB33" s="25">
        <f>T33-HLOOKUP(X33,Feuil1!$C$1:$BL$10,2,0)</f>
        <v>122</v>
      </c>
      <c r="AC33" s="25">
        <f>T33-HLOOKUP(X33,Feuil1!$C$1:$BL$10,3,0)</f>
        <v>112</v>
      </c>
      <c r="AD33" s="25">
        <f>T33-HLOOKUP(X33,Feuil1!$C$1:$BL$10,4,0)</f>
        <v>102</v>
      </c>
      <c r="AE33" s="25">
        <f>T33-HLOOKUP(X33,Feuil1!$C$1:$BL$10,5,0)</f>
        <v>92</v>
      </c>
      <c r="AF33" s="25">
        <f>T33-HLOOKUP(X33,Feuil1!$C$1:$BL$10,6,0)</f>
        <v>82</v>
      </c>
      <c r="AG33" s="25">
        <f>T33-HLOOKUP(X33,Feuil1!$C$1:$BL$10,7,0)</f>
        <v>67</v>
      </c>
      <c r="AH33" s="25">
        <f>T33-HLOOKUP(X33,Feuil1!$C$1:$BL$10,8,0)</f>
        <v>52</v>
      </c>
      <c r="AI33" s="25">
        <f>T33-HLOOKUP(X33,Feuil1!$C$1:$BL$10,9,0)</f>
        <v>37</v>
      </c>
      <c r="AJ33" s="67">
        <f>T33-HLOOKUP(X33,Feuil1!$C$1:$BL$10,10,0)</f>
        <v>22</v>
      </c>
      <c r="AK33"/>
      <c r="AL33"/>
      <c r="AM33"/>
      <c r="AN33"/>
      <c r="AO33"/>
      <c r="AP33"/>
      <c r="AQ33" s="68" t="str">
        <f t="shared" si="0"/>
        <v>OLY +</v>
      </c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1">
      <c r="A34" s="69" t="s">
        <v>109</v>
      </c>
      <c r="B34" s="70" t="s">
        <v>110</v>
      </c>
      <c r="C34" s="71" t="s">
        <v>111</v>
      </c>
      <c r="D34" s="72">
        <v>2</v>
      </c>
      <c r="E34" s="73">
        <v>107889</v>
      </c>
      <c r="F34" s="74" t="s">
        <v>182</v>
      </c>
      <c r="G34" s="74" t="s">
        <v>183</v>
      </c>
      <c r="H34" s="75">
        <v>1991</v>
      </c>
      <c r="I34" s="76">
        <v>47.52</v>
      </c>
      <c r="J34" s="71" t="s">
        <v>184</v>
      </c>
      <c r="K34" s="77" t="s">
        <v>109</v>
      </c>
      <c r="L34" s="78">
        <v>-80</v>
      </c>
      <c r="M34" s="78">
        <v>80</v>
      </c>
      <c r="N34" s="78">
        <v>-82</v>
      </c>
      <c r="O34" s="79">
        <f>IF(H34="","",IF(MAXA(L34:N34)&lt;=0,0,MAXA(L34:N34)))</f>
        <v>80</v>
      </c>
      <c r="P34" s="78">
        <v>93</v>
      </c>
      <c r="Q34" s="78">
        <v>-96</v>
      </c>
      <c r="R34" s="78">
        <v>-96</v>
      </c>
      <c r="S34" s="79">
        <f>IF(H34="","",IF(MAXA(P34:R34)&lt;=0,0,MAXA(P34:R34)))</f>
        <v>93</v>
      </c>
      <c r="T34" s="80">
        <f>IF(H34="","",IF(OR(O34=0,S34=0),0,O34+S34))</f>
        <v>173</v>
      </c>
      <c r="U34" s="81"/>
      <c r="V34" s="82" t="str">
        <f>IF(H34="","",AQ34)</f>
        <v>OLY +</v>
      </c>
      <c r="W34" s="83">
        <f>IF(AJ34&gt;=0,AJ34,IF(AI34&gt;=0,AI34,IF(AH34&gt;=0,AH34,IF(AG34&gt;=0,AG34,IF(AF34&gt;=0,AF34,IF(AE34&gt;=0,AE34,IF(AD34&gt;=0,AD34,IF(AC34&gt;=0,AC34,AB34))))))))</f>
        <v>18</v>
      </c>
      <c r="X34" s="84" t="str">
        <f>IF(I34="","",IF(A34="H",IF(OR(H34="SEN",H34&lt;1996),VLOOKUP(I34,Feuil1!$A$11:$G$29,6),IF(AND(H34&gt;1995,H34&lt;1999),VLOOKUP(I34,Feuil1!$A$11:$G$29,5),IF(AND(H34&gt;1998,H34&lt;2001),VLOOKUP(I34,Feuil1!$A$11:$G$29,4),IF(AND(H34&gt;2000,H34&lt;2003),VLOOKUP(I34,Feuil1!$A$11:$G$29,3),VLOOKUP(I34,Feuil1!$A$11:$G$29,2))))),IF(OR(H34="SEN",H34&lt;1996),VLOOKUP(I34,Feuil1!$G$11:$L$25,6),IF(AND(H34&gt;1995,H34&lt;1999),VLOOKUP(I34,Feuil1!$G$11:$L$25,5),IF(AND(H34&gt;1998,H34&lt;2001),VLOOKUP(I34,Feuil1!$G$11:$L$25,4),IF(AND(H34&gt;2000,H34&lt;2003),VLOOKUP(I34,Feuil1!$G$11:$L$25,3),VLOOKUP(I34,Feuil1!$G$11:$L$25,2)))))))</f>
        <v>FS48</v>
      </c>
      <c r="Y34" s="85">
        <f>IF(I34="","",IF(A34="H",10^(0.794358141*LOG(I34/174.393)^2)*T34,IF(A34="F",10^(0.89726074*LOG(I34/148.026)^2)*T34,"")))</f>
        <v>286.10995690942866</v>
      </c>
      <c r="Z34" s="66"/>
      <c r="AA34" s="66" t="s">
        <v>77</v>
      </c>
      <c r="AB34" s="25">
        <f>T34-HLOOKUP(X34,Feuil1!$C$1:$BL$10,2,0)</f>
        <v>118</v>
      </c>
      <c r="AC34" s="25">
        <f>T34-HLOOKUP(X34,Feuil1!$C$1:$BL$10,3,0)</f>
        <v>108</v>
      </c>
      <c r="AD34" s="25">
        <f>T34-HLOOKUP(X34,Feuil1!$C$1:$BL$10,4,0)</f>
        <v>98</v>
      </c>
      <c r="AE34" s="25">
        <f>T34-HLOOKUP(X34,Feuil1!$C$1:$BL$10,5,0)</f>
        <v>88</v>
      </c>
      <c r="AF34" s="25">
        <f>T34-HLOOKUP(X34,Feuil1!$C$1:$BL$10,6,0)</f>
        <v>78</v>
      </c>
      <c r="AG34" s="25">
        <f>T34-HLOOKUP(X34,Feuil1!$C$1:$BL$10,7,0)</f>
        <v>63</v>
      </c>
      <c r="AH34" s="25">
        <f>T34-HLOOKUP(X34,Feuil1!$C$1:$BL$10,8,0)</f>
        <v>48</v>
      </c>
      <c r="AI34" s="25">
        <f>T34-HLOOKUP(X34,Feuil1!$C$1:$BL$10,9,0)</f>
        <v>33</v>
      </c>
      <c r="AJ34" s="67">
        <f>T34-HLOOKUP(X34,Feuil1!$C$1:$BL$10,10,0)</f>
        <v>18</v>
      </c>
      <c r="AK34"/>
      <c r="AL34"/>
      <c r="AM34"/>
      <c r="AN34"/>
      <c r="AO34"/>
      <c r="AP34"/>
      <c r="AQ34" s="68" t="str">
        <f t="shared" si="0"/>
        <v>OLY +</v>
      </c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1">
      <c r="A35" s="69" t="s">
        <v>109</v>
      </c>
      <c r="B35" s="70" t="s">
        <v>128</v>
      </c>
      <c r="C35" s="71" t="s">
        <v>129</v>
      </c>
      <c r="D35" s="72">
        <v>3</v>
      </c>
      <c r="E35" s="73">
        <v>250351</v>
      </c>
      <c r="F35" s="74" t="s">
        <v>185</v>
      </c>
      <c r="G35" s="74" t="s">
        <v>186</v>
      </c>
      <c r="H35" s="75">
        <v>1994</v>
      </c>
      <c r="I35" s="76">
        <v>48</v>
      </c>
      <c r="J35" s="71" t="s">
        <v>187</v>
      </c>
      <c r="K35" s="77" t="s">
        <v>188</v>
      </c>
      <c r="L35" s="78">
        <v>58</v>
      </c>
      <c r="M35" s="78">
        <v>61</v>
      </c>
      <c r="N35" s="78">
        <v>63</v>
      </c>
      <c r="O35" s="79">
        <f>IF(H35="","",IF(MAXA(L35:N35)&lt;=0,0,MAXA(L35:N35)))</f>
        <v>63</v>
      </c>
      <c r="P35" s="78">
        <v>78</v>
      </c>
      <c r="Q35" s="78">
        <v>80</v>
      </c>
      <c r="R35" s="78">
        <v>82</v>
      </c>
      <c r="S35" s="79">
        <f>IF(H35="","",IF(MAXA(P35:R35)&lt;=0,0,MAXA(P35:R35)))</f>
        <v>82</v>
      </c>
      <c r="T35" s="80">
        <f>IF(H35="","",IF(OR(O35=0,S35=0),0,O35+S35))</f>
        <v>145</v>
      </c>
      <c r="U35" s="81"/>
      <c r="V35" s="82" t="str">
        <f>IF(H35="","",AQ35)</f>
        <v>INTA +</v>
      </c>
      <c r="W35" s="83">
        <f>IF(AJ35&gt;=0,AJ35,IF(AI35&gt;=0,AI35,IF(AH35&gt;=0,AH35,IF(AG35&gt;=0,AG35,IF(AF35&gt;=0,AF35,IF(AE35&gt;=0,AE35,IF(AD35&gt;=0,AD35,IF(AC35&gt;=0,AC35,AB35))))))))</f>
        <v>5</v>
      </c>
      <c r="X35" s="84" t="str">
        <f>IF(I35="","",IF(A35="H",IF(OR(H35="SEN",H35&lt;1996),VLOOKUP(I35,Feuil1!$A$11:$G$29,6),IF(AND(H35&gt;1995,H35&lt;1999),VLOOKUP(I35,Feuil1!$A$11:$G$29,5),IF(AND(H35&gt;1998,H35&lt;2001),VLOOKUP(I35,Feuil1!$A$11:$G$29,4),IF(AND(H35&gt;2000,H35&lt;2003),VLOOKUP(I35,Feuil1!$A$11:$G$29,3),VLOOKUP(I35,Feuil1!$A$11:$G$29,2))))),IF(OR(H35="SEN",H35&lt;1996),VLOOKUP(I35,Feuil1!$G$11:$L$25,6),IF(AND(H35&gt;1995,H35&lt;1999),VLOOKUP(I35,Feuil1!$G$11:$L$25,5),IF(AND(H35&gt;1998,H35&lt;2001),VLOOKUP(I35,Feuil1!$G$11:$L$25,4),IF(AND(H35&gt;2000,H35&lt;2003),VLOOKUP(I35,Feuil1!$G$11:$L$25,3),VLOOKUP(I35,Feuil1!$G$11:$L$25,2)))))))</f>
        <v>FS48</v>
      </c>
      <c r="Y35" s="85">
        <f>IF(I35="","",IF(A35="H",10^(0.794358141*LOG(I35/174.393)^2)*T35,IF(A35="F",10^(0.89726074*LOG(I35/148.026)^2)*T35,"")))</f>
        <v>237.68775599604146</v>
      </c>
      <c r="Z35" s="66"/>
      <c r="AA35" s="66" t="s">
        <v>77</v>
      </c>
      <c r="AB35" s="25">
        <f>T35-HLOOKUP(X35,Feuil1!$C$1:$BL$10,2,0)</f>
        <v>90</v>
      </c>
      <c r="AC35" s="25">
        <f>T35-HLOOKUP(X35,Feuil1!$C$1:$BL$10,3,0)</f>
        <v>80</v>
      </c>
      <c r="AD35" s="25">
        <f>T35-HLOOKUP(X35,Feuil1!$C$1:$BL$10,4,0)</f>
        <v>70</v>
      </c>
      <c r="AE35" s="25">
        <f>T35-HLOOKUP(X35,Feuil1!$C$1:$BL$10,5,0)</f>
        <v>60</v>
      </c>
      <c r="AF35" s="25">
        <f>T35-HLOOKUP(X35,Feuil1!$C$1:$BL$10,6,0)</f>
        <v>50</v>
      </c>
      <c r="AG35" s="25">
        <f>T35-HLOOKUP(X35,Feuil1!$C$1:$BL$10,7,0)</f>
        <v>35</v>
      </c>
      <c r="AH35" s="25">
        <f>T35-HLOOKUP(X35,Feuil1!$C$1:$BL$10,8,0)</f>
        <v>20</v>
      </c>
      <c r="AI35" s="25">
        <f>T35-HLOOKUP(X35,Feuil1!$C$1:$BL$10,9,0)</f>
        <v>5</v>
      </c>
      <c r="AJ35" s="67">
        <f>T35-HLOOKUP(X35,Feuil1!$C$1:$BL$10,10,0)</f>
        <v>-10</v>
      </c>
      <c r="AK35"/>
      <c r="AL35"/>
      <c r="AM35"/>
      <c r="AN35"/>
      <c r="AO35"/>
      <c r="AP35"/>
      <c r="AQ35" s="68" t="str">
        <f t="shared" si="0"/>
        <v>INTA +</v>
      </c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4.25" customHeight="1">
      <c r="A36" s="49"/>
      <c r="B36" s="50"/>
      <c r="C36" s="51"/>
      <c r="D36" s="52"/>
      <c r="E36" s="53"/>
      <c r="F36" s="54"/>
      <c r="G36" s="54"/>
      <c r="H36" s="55"/>
      <c r="I36" s="56"/>
      <c r="J36" s="51"/>
      <c r="K36" s="57"/>
      <c r="L36" s="58"/>
      <c r="M36" s="58"/>
      <c r="N36" s="58"/>
      <c r="O36" s="59"/>
      <c r="P36" s="58"/>
      <c r="Q36" s="58"/>
      <c r="R36" s="58"/>
      <c r="S36" s="59"/>
      <c r="T36" s="60"/>
      <c r="U36" s="61"/>
      <c r="V36" s="62"/>
      <c r="W36" s="63"/>
      <c r="X36" s="64"/>
      <c r="Y36" s="65"/>
      <c r="Z36" s="66"/>
      <c r="AA36" s="66" t="s">
        <v>77</v>
      </c>
      <c r="AB36" s="25" t="e">
        <f>T36-HLOOKUP(X36,Feuil1!$C$1:$BL$10,2,0)</f>
        <v>#N/A</v>
      </c>
      <c r="AC36" s="25" t="e">
        <f>T36-HLOOKUP(X36,Feuil1!$C$1:$BL$10,3,0)</f>
        <v>#N/A</v>
      </c>
      <c r="AD36" s="25" t="e">
        <f>T36-HLOOKUP(X36,Feuil1!$C$1:$BL$10,4,0)</f>
        <v>#N/A</v>
      </c>
      <c r="AE36" s="25" t="e">
        <f>T36-HLOOKUP(X36,Feuil1!$C$1:$BL$10,5,0)</f>
        <v>#N/A</v>
      </c>
      <c r="AF36" s="25" t="e">
        <f>T36-HLOOKUP(X36,Feuil1!$C$1:$BL$10,6,0)</f>
        <v>#N/A</v>
      </c>
      <c r="AG36" s="25" t="e">
        <f>T36-HLOOKUP(X36,Feuil1!$C$1:$BL$10,7,0)</f>
        <v>#N/A</v>
      </c>
      <c r="AH36" s="25" t="e">
        <f>T36-HLOOKUP(X36,Feuil1!$C$1:$BL$10,8,0)</f>
        <v>#N/A</v>
      </c>
      <c r="AI36" s="25" t="e">
        <f>T36-HLOOKUP(X36,Feuil1!$C$1:$BL$10,9,0)</f>
        <v>#N/A</v>
      </c>
      <c r="AJ36" s="67" t="e">
        <f>T36-HLOOKUP(X36,Feuil1!$C$1:$BL$10,10,0)</f>
        <v>#N/A</v>
      </c>
      <c r="AK36"/>
      <c r="AL36"/>
      <c r="AM36"/>
      <c r="AN36"/>
      <c r="AO36"/>
      <c r="AP36"/>
      <c r="AQ36" s="68" t="e">
        <f t="shared" si="0"/>
        <v>#N/A</v>
      </c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1">
      <c r="A37" s="69" t="s">
        <v>109</v>
      </c>
      <c r="B37" s="103" t="s">
        <v>177</v>
      </c>
      <c r="C37" s="104" t="s">
        <v>178</v>
      </c>
      <c r="D37" s="105">
        <v>1</v>
      </c>
      <c r="E37" s="106">
        <v>129989</v>
      </c>
      <c r="F37" s="107" t="s">
        <v>179</v>
      </c>
      <c r="G37" s="107" t="s">
        <v>180</v>
      </c>
      <c r="H37" s="118">
        <v>1988</v>
      </c>
      <c r="I37" s="109">
        <v>49</v>
      </c>
      <c r="J37" s="104" t="s">
        <v>181</v>
      </c>
      <c r="K37" s="110" t="s">
        <v>109</v>
      </c>
      <c r="L37" s="111">
        <v>78</v>
      </c>
      <c r="M37" s="111">
        <v>80</v>
      </c>
      <c r="N37" s="111" t="s">
        <v>189</v>
      </c>
      <c r="O37" s="112">
        <f>IF(H37="","",IF(MAXA(L37:N37)&lt;=0,0,MAXA(L37:N37)))</f>
        <v>80</v>
      </c>
      <c r="P37" s="111">
        <v>98</v>
      </c>
      <c r="Q37" s="111">
        <v>100</v>
      </c>
      <c r="R37" s="111" t="s">
        <v>189</v>
      </c>
      <c r="S37" s="112">
        <f>IF(H37="","",IF(MAXA(P37:R37)&lt;=0,0,MAXA(P37:R37)))</f>
        <v>100</v>
      </c>
      <c r="T37" s="113">
        <f>IF(H37="","",IF(OR(O37=0,S37=0),0,O37+S37))</f>
        <v>180</v>
      </c>
      <c r="U37" s="114"/>
      <c r="V37" s="115" t="str">
        <f>IF(H37="","",AQ37)</f>
        <v>OLY +</v>
      </c>
      <c r="W37" s="116">
        <f>IF(AJ37&gt;=0,AJ37,IF(AI37&gt;=0,AI37,IF(AH37&gt;=0,AH37,IF(AG37&gt;=0,AG37,IF(AF37&gt;=0,AF37,IF(AE37&gt;=0,AE37,IF(AD37&gt;=0,AD37,IF(AC37&gt;=0,AC37,AB37))))))))</f>
        <v>5</v>
      </c>
      <c r="X37" s="117" t="str">
        <f>IF(I37="","",IF(A37="H",IF(OR(H37="SEN",H37&lt;1996),VLOOKUP(I37,Feuil1!$A$11:$G$29,6),IF(AND(H37&gt;1995,H37&lt;1999),VLOOKUP(I37,Feuil1!$A$11:$G$29,5),IF(AND(H37&gt;1998,H37&lt;2001),VLOOKUP(I37,Feuil1!$A$11:$G$29,4),IF(AND(H37&gt;2000,H37&lt;2003),VLOOKUP(I37,Feuil1!$A$11:$G$29,3),VLOOKUP(I37,Feuil1!$A$11:$G$29,2))))),IF(OR(H37="SEN",H37&lt;1996),VLOOKUP(I37,Feuil1!$G$11:$L$25,6),IF(AND(H37&gt;1995,H37&lt;1999),VLOOKUP(I37,Feuil1!$G$11:$L$25,5),IF(AND(H37&gt;1998,H37&lt;2001),VLOOKUP(I37,Feuil1!$G$11:$L$25,4),IF(AND(H37&gt;2000,H37&lt;2003),VLOOKUP(I37,Feuil1!$G$11:$L$25,3),VLOOKUP(I37,Feuil1!$G$11:$L$25,2)))))))</f>
        <v>FS53</v>
      </c>
      <c r="Y37" s="85">
        <f>IF(I37="","",IF(A37="H",10^(0.794358141*LOG(I37/174.393)^2)*T37,IF(A37="F",10^(0.89726074*LOG(I37/148.026)^2)*T37,"")))</f>
        <v>289.81685978378107</v>
      </c>
      <c r="Z37" s="66"/>
      <c r="AA37" s="66" t="s">
        <v>77</v>
      </c>
      <c r="AB37" s="25">
        <f>T37-HLOOKUP(X37,Feuil1!$C$1:$BL$10,2,0)</f>
        <v>115</v>
      </c>
      <c r="AC37" s="25">
        <f>T37-HLOOKUP(X37,Feuil1!$C$1:$BL$10,3,0)</f>
        <v>105</v>
      </c>
      <c r="AD37" s="25">
        <f>T37-HLOOKUP(X37,Feuil1!$C$1:$BL$10,4,0)</f>
        <v>95</v>
      </c>
      <c r="AE37" s="25">
        <f>T37-HLOOKUP(X37,Feuil1!$C$1:$BL$10,5,0)</f>
        <v>85</v>
      </c>
      <c r="AF37" s="25">
        <f>T37-HLOOKUP(X37,Feuil1!$C$1:$BL$10,6,0)</f>
        <v>75</v>
      </c>
      <c r="AG37" s="25">
        <f>T37-HLOOKUP(X37,Feuil1!$C$1:$BL$10,7,0)</f>
        <v>60</v>
      </c>
      <c r="AH37" s="25">
        <f>T37-HLOOKUP(X37,Feuil1!$C$1:$BL$10,8,0)</f>
        <v>40</v>
      </c>
      <c r="AI37" s="25">
        <f>T37-HLOOKUP(X37,Feuil1!$C$1:$BL$10,9,0)</f>
        <v>20</v>
      </c>
      <c r="AJ37" s="67">
        <f>T37-HLOOKUP(X37,Feuil1!$C$1:$BL$10,10,0)</f>
        <v>5</v>
      </c>
      <c r="AK37"/>
      <c r="AL37"/>
      <c r="AM37"/>
      <c r="AN37"/>
      <c r="AO37"/>
      <c r="AP37"/>
      <c r="AQ37" s="68" t="str">
        <f t="shared" si="0"/>
        <v>OLY +</v>
      </c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1">
      <c r="A38" s="69" t="s">
        <v>109</v>
      </c>
      <c r="B38" s="103" t="s">
        <v>110</v>
      </c>
      <c r="C38" s="104" t="s">
        <v>111</v>
      </c>
      <c r="D38" s="105">
        <v>2</v>
      </c>
      <c r="E38" s="106">
        <v>107889</v>
      </c>
      <c r="F38" s="107" t="s">
        <v>182</v>
      </c>
      <c r="G38" s="107" t="s">
        <v>183</v>
      </c>
      <c r="H38" s="118">
        <v>1991</v>
      </c>
      <c r="I38" s="109">
        <v>48.5</v>
      </c>
      <c r="J38" s="104" t="s">
        <v>184</v>
      </c>
      <c r="K38" s="110" t="s">
        <v>109</v>
      </c>
      <c r="L38" s="111">
        <v>77</v>
      </c>
      <c r="M38" s="111">
        <v>80</v>
      </c>
      <c r="N38" s="111">
        <v>-82</v>
      </c>
      <c r="O38" s="112">
        <f>IF(H38="","",IF(MAXA(L38:N38)&lt;=0,0,MAXA(L38:N38)))</f>
        <v>80</v>
      </c>
      <c r="P38" s="111">
        <v>93</v>
      </c>
      <c r="Q38" s="111">
        <v>97</v>
      </c>
      <c r="R38" s="111">
        <v>-100</v>
      </c>
      <c r="S38" s="112">
        <f>IF(H38="","",IF(MAXA(P38:R38)&lt;=0,0,MAXA(P38:R38)))</f>
        <v>97</v>
      </c>
      <c r="T38" s="113">
        <f>IF(H38="","",IF(OR(O38=0,S38=0),0,O38+S38))</f>
        <v>177</v>
      </c>
      <c r="U38" s="114"/>
      <c r="V38" s="115" t="str">
        <f>IF(H38="","",AQ38)</f>
        <v>OLY +</v>
      </c>
      <c r="W38" s="116">
        <f>IF(AJ38&gt;=0,AJ38,IF(AI38&gt;=0,AI38,IF(AH38&gt;=0,AH38,IF(AG38&gt;=0,AG38,IF(AF38&gt;=0,AF38,IF(AE38&gt;=0,AE38,IF(AD38&gt;=0,AD38,IF(AC38&gt;=0,AC38,AB38))))))))</f>
        <v>2</v>
      </c>
      <c r="X38" s="117" t="str">
        <f>IF(I38="","",IF(A38="H",IF(OR(H38="SEN",H38&lt;1996),VLOOKUP(I38,Feuil1!$A$11:$G$29,6),IF(AND(H38&gt;1995,H38&lt;1999),VLOOKUP(I38,Feuil1!$A$11:$G$29,5),IF(AND(H38&gt;1998,H38&lt;2001),VLOOKUP(I38,Feuil1!$A$11:$G$29,4),IF(AND(H38&gt;2000,H38&lt;2003),VLOOKUP(I38,Feuil1!$A$11:$G$29,3),VLOOKUP(I38,Feuil1!$A$11:$G$29,2))))),IF(OR(H38="SEN",H38&lt;1996),VLOOKUP(I38,Feuil1!$G$11:$L$25,6),IF(AND(H38&gt;1995,H38&lt;1999),VLOOKUP(I38,Feuil1!$G$11:$L$25,5),IF(AND(H38&gt;1998,H38&lt;2001),VLOOKUP(I38,Feuil1!$G$11:$L$25,4),IF(AND(H38&gt;2000,H38&lt;2003),VLOOKUP(I38,Feuil1!$G$11:$L$25,3),VLOOKUP(I38,Feuil1!$G$11:$L$25,2)))))))</f>
        <v>FS53</v>
      </c>
      <c r="Y38" s="85">
        <f>IF(I38="","",IF(A38="H",10^(0.794358141*LOG(I38/174.393)^2)*T38,IF(A38="F",10^(0.89726074*LOG(I38/148.026)^2)*T38,"")))</f>
        <v>287.52802573614844</v>
      </c>
      <c r="Z38" s="66"/>
      <c r="AA38" s="66" t="s">
        <v>77</v>
      </c>
      <c r="AB38" s="25">
        <f>T38-HLOOKUP(X38,Feuil1!$C$1:$BL$10,2,0)</f>
        <v>112</v>
      </c>
      <c r="AC38" s="25">
        <f>T38-HLOOKUP(X38,Feuil1!$C$1:$BL$10,3,0)</f>
        <v>102</v>
      </c>
      <c r="AD38" s="25">
        <f>T38-HLOOKUP(X38,Feuil1!$C$1:$BL$10,4,0)</f>
        <v>92</v>
      </c>
      <c r="AE38" s="25">
        <f>T38-HLOOKUP(X38,Feuil1!$C$1:$BL$10,5,0)</f>
        <v>82</v>
      </c>
      <c r="AF38" s="25">
        <f>T38-HLOOKUP(X38,Feuil1!$C$1:$BL$10,6,0)</f>
        <v>72</v>
      </c>
      <c r="AG38" s="25">
        <f>T38-HLOOKUP(X38,Feuil1!$C$1:$BL$10,7,0)</f>
        <v>57</v>
      </c>
      <c r="AH38" s="25">
        <f>T38-HLOOKUP(X38,Feuil1!$C$1:$BL$10,8,0)</f>
        <v>37</v>
      </c>
      <c r="AI38" s="25">
        <f>T38-HLOOKUP(X38,Feuil1!$C$1:$BL$10,9,0)</f>
        <v>17</v>
      </c>
      <c r="AJ38" s="67">
        <f>T38-HLOOKUP(X38,Feuil1!$C$1:$BL$10,10,0)</f>
        <v>2</v>
      </c>
      <c r="AK38"/>
      <c r="AL38"/>
      <c r="AM38"/>
      <c r="AN38"/>
      <c r="AO38"/>
      <c r="AP38"/>
      <c r="AQ38" s="68" t="str">
        <f t="shared" si="0"/>
        <v>OLY +</v>
      </c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1">
      <c r="A39" s="69" t="s">
        <v>109</v>
      </c>
      <c r="B39" s="70" t="s">
        <v>135</v>
      </c>
      <c r="C39" s="71" t="s">
        <v>136</v>
      </c>
      <c r="D39" s="72">
        <v>3</v>
      </c>
      <c r="E39" s="73">
        <v>354224</v>
      </c>
      <c r="F39" s="74" t="s">
        <v>190</v>
      </c>
      <c r="G39" s="74" t="s">
        <v>191</v>
      </c>
      <c r="H39" s="119">
        <v>1981</v>
      </c>
      <c r="I39" s="76">
        <v>49.8</v>
      </c>
      <c r="J39" s="71" t="s">
        <v>139</v>
      </c>
      <c r="K39" s="77" t="s">
        <v>192</v>
      </c>
      <c r="L39" s="78">
        <v>68</v>
      </c>
      <c r="M39" s="78">
        <v>71</v>
      </c>
      <c r="N39" s="78">
        <v>-73</v>
      </c>
      <c r="O39" s="79">
        <f>IF(H39="","",IF(MAXA(L39:N39)&lt;=0,0,MAXA(L39:N39)))</f>
        <v>71</v>
      </c>
      <c r="P39" s="78">
        <v>88</v>
      </c>
      <c r="Q39" s="78">
        <v>90</v>
      </c>
      <c r="R39" s="78">
        <v>94</v>
      </c>
      <c r="S39" s="79">
        <f>IF(H39="","",IF(MAXA(P39:R39)&lt;=0,0,MAXA(P39:R39)))</f>
        <v>94</v>
      </c>
      <c r="T39" s="80">
        <f>IF(H39="","",IF(OR(O39=0,S39=0),0,O39+S39))</f>
        <v>165</v>
      </c>
      <c r="U39" s="81"/>
      <c r="V39" s="82" t="str">
        <f>IF(H39="","",AQ39)</f>
        <v>INTA +</v>
      </c>
      <c r="W39" s="83">
        <f>IF(AJ39&gt;=0,AJ39,IF(AI39&gt;=0,AI39,IF(AH39&gt;=0,AH39,IF(AG39&gt;=0,AG39,IF(AF39&gt;=0,AF39,IF(AE39&gt;=0,AE39,IF(AD39&gt;=0,AD39,IF(AC39&gt;=0,AC39,AB39))))))))</f>
        <v>5</v>
      </c>
      <c r="X39" s="84" t="str">
        <f>IF(I39="","",IF(A39="H",IF(OR(H39="SEN",H39&lt;1996),VLOOKUP(I39,Feuil1!$A$11:$G$29,6),IF(AND(H39&gt;1995,H39&lt;1999),VLOOKUP(I39,Feuil1!$A$11:$G$29,5),IF(AND(H39&gt;1998,H39&lt;2001),VLOOKUP(I39,Feuil1!$A$11:$G$29,4),IF(AND(H39&gt;2000,H39&lt;2003),VLOOKUP(I39,Feuil1!$A$11:$G$29,3),VLOOKUP(I39,Feuil1!$A$11:$G$29,2))))),IF(OR(H39="SEN",H39&lt;1996),VLOOKUP(I39,Feuil1!$G$11:$L$25,6),IF(AND(H39&gt;1995,H39&lt;1999),VLOOKUP(I39,Feuil1!$G$11:$L$25,5),IF(AND(H39&gt;1998,H39&lt;2001),VLOOKUP(I39,Feuil1!$G$11:$L$25,4),IF(AND(H39&gt;2000,H39&lt;2003),VLOOKUP(I39,Feuil1!$G$11:$L$25,3),VLOOKUP(I39,Feuil1!$G$11:$L$25,2)))))))</f>
        <v>FS53</v>
      </c>
      <c r="Y39" s="85">
        <f>IF(I39="","",IF(A39="H",10^(0.794358141*LOG(I39/174.393)^2)*T39,IF(A39="F",10^(0.89726074*LOG(I39/148.026)^2)*T39,"")))</f>
        <v>262.0109460375883</v>
      </c>
      <c r="Z39" s="66"/>
      <c r="AA39" s="66" t="s">
        <v>77</v>
      </c>
      <c r="AB39" s="25">
        <f>T39-HLOOKUP(X39,Feuil1!$C$1:$BL$10,2,0)</f>
        <v>100</v>
      </c>
      <c r="AC39" s="25">
        <f>T39-HLOOKUP(X39,Feuil1!$C$1:$BL$10,3,0)</f>
        <v>90</v>
      </c>
      <c r="AD39" s="25">
        <f>T39-HLOOKUP(X39,Feuil1!$C$1:$BL$10,4,0)</f>
        <v>80</v>
      </c>
      <c r="AE39" s="25">
        <f>T39-HLOOKUP(X39,Feuil1!$C$1:$BL$10,5,0)</f>
        <v>70</v>
      </c>
      <c r="AF39" s="25">
        <f>T39-HLOOKUP(X39,Feuil1!$C$1:$BL$10,6,0)</f>
        <v>60</v>
      </c>
      <c r="AG39" s="25">
        <f>T39-HLOOKUP(X39,Feuil1!$C$1:$BL$10,7,0)</f>
        <v>45</v>
      </c>
      <c r="AH39" s="25">
        <f>T39-HLOOKUP(X39,Feuil1!$C$1:$BL$10,8,0)</f>
        <v>25</v>
      </c>
      <c r="AI39" s="25">
        <f>T39-HLOOKUP(X39,Feuil1!$C$1:$BL$10,9,0)</f>
        <v>5</v>
      </c>
      <c r="AJ39" s="67">
        <f>T39-HLOOKUP(X39,Feuil1!$C$1:$BL$10,10,0)</f>
        <v>-10</v>
      </c>
      <c r="AK39"/>
      <c r="AL39"/>
      <c r="AM39"/>
      <c r="AN39"/>
      <c r="AO39"/>
      <c r="AP39"/>
      <c r="AQ39" s="68" t="str">
        <f t="shared" si="0"/>
        <v>INTA +</v>
      </c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1">
      <c r="A40" s="69" t="s">
        <v>109</v>
      </c>
      <c r="B40" s="70" t="s">
        <v>110</v>
      </c>
      <c r="C40" s="71" t="s">
        <v>111</v>
      </c>
      <c r="D40" s="72">
        <v>4</v>
      </c>
      <c r="E40" s="73">
        <v>124208</v>
      </c>
      <c r="F40" s="74" t="s">
        <v>193</v>
      </c>
      <c r="G40" s="74" t="s">
        <v>194</v>
      </c>
      <c r="H40" s="119">
        <v>1992</v>
      </c>
      <c r="I40" s="76">
        <v>51.6</v>
      </c>
      <c r="J40" s="71" t="s">
        <v>127</v>
      </c>
      <c r="K40" s="77" t="s">
        <v>109</v>
      </c>
      <c r="L40" s="78">
        <v>62</v>
      </c>
      <c r="M40" s="78">
        <v>65</v>
      </c>
      <c r="N40" s="78">
        <v>-67</v>
      </c>
      <c r="O40" s="79">
        <f>IF(H40="","",IF(MAXA(L40:N40)&lt;=0,0,MAXA(L40:N40)))</f>
        <v>65</v>
      </c>
      <c r="P40" s="78">
        <v>76</v>
      </c>
      <c r="Q40" s="78">
        <v>80</v>
      </c>
      <c r="R40" s="78">
        <v>83</v>
      </c>
      <c r="S40" s="79">
        <f>IF(H40="","",IF(MAXA(P40:R40)&lt;=0,0,MAXA(P40:R40)))</f>
        <v>83</v>
      </c>
      <c r="T40" s="80">
        <f>IF(H40="","",IF(OR(O40=0,S40=0),0,O40+S40))</f>
        <v>148</v>
      </c>
      <c r="U40" s="81"/>
      <c r="V40" s="82" t="str">
        <f>IF(H40="","",AQ40)</f>
        <v>INTB +</v>
      </c>
      <c r="W40" s="83">
        <f>IF(AJ40&gt;=0,AJ40,IF(AI40&gt;=0,AI40,IF(AH40&gt;=0,AH40,IF(AG40&gt;=0,AG40,IF(AF40&gt;=0,AF40,IF(AE40&gt;=0,AE40,IF(AD40&gt;=0,AD40,IF(AC40&gt;=0,AC40,AB40))))))))</f>
        <v>8</v>
      </c>
      <c r="X40" s="84" t="str">
        <f>IF(I40="","",IF(A40="H",IF(OR(H40="SEN",H40&lt;1996),VLOOKUP(I40,Feuil1!$A$11:$G$29,6),IF(AND(H40&gt;1995,H40&lt;1999),VLOOKUP(I40,Feuil1!$A$11:$G$29,5),IF(AND(H40&gt;1998,H40&lt;2001),VLOOKUP(I40,Feuil1!$A$11:$G$29,4),IF(AND(H40&gt;2000,H40&lt;2003),VLOOKUP(I40,Feuil1!$A$11:$G$29,3),VLOOKUP(I40,Feuil1!$A$11:$G$29,2))))),IF(OR(H40="SEN",H40&lt;1996),VLOOKUP(I40,Feuil1!$G$11:$L$25,6),IF(AND(H40&gt;1995,H40&lt;1999),VLOOKUP(I40,Feuil1!$G$11:$L$25,5),IF(AND(H40&gt;1998,H40&lt;2001),VLOOKUP(I40,Feuil1!$G$11:$L$25,4),IF(AND(H40&gt;2000,H40&lt;2003),VLOOKUP(I40,Feuil1!$G$11:$L$25,3),VLOOKUP(I40,Feuil1!$G$11:$L$25,2)))))))</f>
        <v>FS53</v>
      </c>
      <c r="Y40" s="85">
        <f>IF(I40="","",IF(A40="H",10^(0.794358141*LOG(I40/174.393)^2)*T40,IF(A40="F",10^(0.89726074*LOG(I40/148.026)^2)*T40,"")))</f>
        <v>228.14902793882763</v>
      </c>
      <c r="Z40" s="66"/>
      <c r="AA40" s="66" t="s">
        <v>77</v>
      </c>
      <c r="AB40" s="25">
        <f>T40-HLOOKUP(X40,Feuil1!$C$1:$BL$10,2,0)</f>
        <v>83</v>
      </c>
      <c r="AC40" s="25">
        <f>T40-HLOOKUP(X40,Feuil1!$C$1:$BL$10,3,0)</f>
        <v>73</v>
      </c>
      <c r="AD40" s="25">
        <f>T40-HLOOKUP(X40,Feuil1!$C$1:$BL$10,4,0)</f>
        <v>63</v>
      </c>
      <c r="AE40" s="25">
        <f>T40-HLOOKUP(X40,Feuil1!$C$1:$BL$10,5,0)</f>
        <v>53</v>
      </c>
      <c r="AF40" s="25">
        <f>T40-HLOOKUP(X40,Feuil1!$C$1:$BL$10,6,0)</f>
        <v>43</v>
      </c>
      <c r="AG40" s="25">
        <f>T40-HLOOKUP(X40,Feuil1!$C$1:$BL$10,7,0)</f>
        <v>28</v>
      </c>
      <c r="AH40" s="25">
        <f>T40-HLOOKUP(X40,Feuil1!$C$1:$BL$10,8,0)</f>
        <v>8</v>
      </c>
      <c r="AI40" s="25">
        <f>T40-HLOOKUP(X40,Feuil1!$C$1:$BL$10,9,0)</f>
        <v>-12</v>
      </c>
      <c r="AJ40" s="67">
        <f>T40-HLOOKUP(X40,Feuil1!$C$1:$BL$10,10,0)</f>
        <v>-27</v>
      </c>
      <c r="AK40"/>
      <c r="AL40"/>
      <c r="AM40"/>
      <c r="AN40"/>
      <c r="AO40"/>
      <c r="AP40"/>
      <c r="AQ40" s="68" t="str">
        <f t="shared" si="0"/>
        <v>INTB +</v>
      </c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1">
      <c r="A41" s="69" t="s">
        <v>109</v>
      </c>
      <c r="B41" s="70" t="s">
        <v>110</v>
      </c>
      <c r="C41" s="71" t="s">
        <v>145</v>
      </c>
      <c r="D41" s="72">
        <v>5</v>
      </c>
      <c r="E41" s="73">
        <v>7051</v>
      </c>
      <c r="F41" s="74" t="s">
        <v>195</v>
      </c>
      <c r="G41" s="74" t="s">
        <v>196</v>
      </c>
      <c r="H41" s="119">
        <v>1986</v>
      </c>
      <c r="I41" s="76">
        <v>48.7</v>
      </c>
      <c r="J41" s="71" t="s">
        <v>155</v>
      </c>
      <c r="K41" s="77" t="s">
        <v>109</v>
      </c>
      <c r="L41" s="78">
        <v>56</v>
      </c>
      <c r="M41" s="78">
        <v>60</v>
      </c>
      <c r="N41" s="78">
        <v>-63</v>
      </c>
      <c r="O41" s="79">
        <f>IF(H41="","",IF(MAXA(L41:N41)&lt;=0,0,MAXA(L41:N41)))</f>
        <v>60</v>
      </c>
      <c r="P41" s="78">
        <v>75</v>
      </c>
      <c r="Q41" s="78">
        <v>79</v>
      </c>
      <c r="R41" s="78">
        <v>81</v>
      </c>
      <c r="S41" s="79">
        <f>IF(H41="","",IF(MAXA(P41:R41)&lt;=0,0,MAXA(P41:R41)))</f>
        <v>81</v>
      </c>
      <c r="T41" s="80">
        <f>IF(H41="","",IF(OR(O41=0,S41=0),0,O41+S41))</f>
        <v>141</v>
      </c>
      <c r="U41" s="81"/>
      <c r="V41" s="82" t="str">
        <f>IF(H41="","",AQ41)</f>
        <v>INTB +</v>
      </c>
      <c r="W41" s="83">
        <f>IF(AJ41&gt;=0,AJ41,IF(AI41&gt;=0,AI41,IF(AH41&gt;=0,AH41,IF(AG41&gt;=0,AG41,IF(AF41&gt;=0,AF41,IF(AE41&gt;=0,AE41,IF(AD41&gt;=0,AD41,IF(AC41&gt;=0,AC41,AB41))))))))</f>
        <v>1</v>
      </c>
      <c r="X41" s="84" t="str">
        <f>IF(I41="","",IF(A41="H",IF(OR(H41="SEN",H41&lt;1996),VLOOKUP(I41,Feuil1!$A$11:$G$29,6),IF(AND(H41&gt;1995,H41&lt;1999),VLOOKUP(I41,Feuil1!$A$11:$G$29,5),IF(AND(H41&gt;1998,H41&lt;2001),VLOOKUP(I41,Feuil1!$A$11:$G$29,4),IF(AND(H41&gt;2000,H41&lt;2003),VLOOKUP(I41,Feuil1!$A$11:$G$29,3),VLOOKUP(I41,Feuil1!$A$11:$G$29,2))))),IF(OR(H41="SEN",H41&lt;1996),VLOOKUP(I41,Feuil1!$G$11:$L$25,6),IF(AND(H41&gt;1995,H41&lt;1999),VLOOKUP(I41,Feuil1!$G$11:$L$25,5),IF(AND(H41&gt;1998,H41&lt;2001),VLOOKUP(I41,Feuil1!$G$11:$L$25,4),IF(AND(H41&gt;2000,H41&lt;2003),VLOOKUP(I41,Feuil1!$G$11:$L$25,3),VLOOKUP(I41,Feuil1!$G$11:$L$25,2)))))))</f>
        <v>FS53</v>
      </c>
      <c r="Y41" s="85">
        <f>IF(I41="","",IF(A41="H",10^(0.794358141*LOG(I41/174.393)^2)*T41,IF(A41="F",10^(0.89726074*LOG(I41/148.026)^2)*T41,"")))</f>
        <v>228.23103143768012</v>
      </c>
      <c r="Z41" s="66"/>
      <c r="AA41" s="66" t="s">
        <v>77</v>
      </c>
      <c r="AB41" s="25">
        <f>T41-HLOOKUP(X41,Feuil1!$C$1:$BL$10,2,0)</f>
        <v>76</v>
      </c>
      <c r="AC41" s="25">
        <f>T41-HLOOKUP(X41,Feuil1!$C$1:$BL$10,3,0)</f>
        <v>66</v>
      </c>
      <c r="AD41" s="25">
        <f>T41-HLOOKUP(X41,Feuil1!$C$1:$BL$10,4,0)</f>
        <v>56</v>
      </c>
      <c r="AE41" s="25">
        <f>T41-HLOOKUP(X41,Feuil1!$C$1:$BL$10,5,0)</f>
        <v>46</v>
      </c>
      <c r="AF41" s="25">
        <f>T41-HLOOKUP(X41,Feuil1!$C$1:$BL$10,6,0)</f>
        <v>36</v>
      </c>
      <c r="AG41" s="25">
        <f>T41-HLOOKUP(X41,Feuil1!$C$1:$BL$10,7,0)</f>
        <v>21</v>
      </c>
      <c r="AH41" s="25">
        <f>T41-HLOOKUP(X41,Feuil1!$C$1:$BL$10,8,0)</f>
        <v>1</v>
      </c>
      <c r="AI41" s="25">
        <f>T41-HLOOKUP(X41,Feuil1!$C$1:$BL$10,9,0)</f>
        <v>-19</v>
      </c>
      <c r="AJ41" s="67">
        <f>T41-HLOOKUP(X41,Feuil1!$C$1:$BL$10,10,0)</f>
        <v>-34</v>
      </c>
      <c r="AK41"/>
      <c r="AL41"/>
      <c r="AM41"/>
      <c r="AN41"/>
      <c r="AO41"/>
      <c r="AP41"/>
      <c r="AQ41" s="68" t="str">
        <f t="shared" si="0"/>
        <v>INTB +</v>
      </c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4.25" customHeight="1">
      <c r="A42" s="49"/>
      <c r="B42" s="50"/>
      <c r="C42" s="51"/>
      <c r="D42" s="52"/>
      <c r="E42" s="53"/>
      <c r="F42" s="54"/>
      <c r="G42" s="54"/>
      <c r="H42" s="55"/>
      <c r="I42" s="56"/>
      <c r="J42" s="51"/>
      <c r="K42" s="57"/>
      <c r="L42" s="58"/>
      <c r="M42" s="58"/>
      <c r="N42" s="58"/>
      <c r="O42" s="59"/>
      <c r="P42" s="58"/>
      <c r="Q42" s="58"/>
      <c r="R42" s="58"/>
      <c r="S42" s="59"/>
      <c r="T42" s="60"/>
      <c r="U42" s="61"/>
      <c r="V42" s="62"/>
      <c r="W42" s="63"/>
      <c r="X42" s="64"/>
      <c r="Y42" s="65"/>
      <c r="Z42" s="66"/>
      <c r="AA42" s="66" t="s">
        <v>77</v>
      </c>
      <c r="AB42" s="25" t="e">
        <f>T42-HLOOKUP(X42,Feuil1!$C$1:$BL$10,2,0)</f>
        <v>#N/A</v>
      </c>
      <c r="AC42" s="25" t="e">
        <f>T42-HLOOKUP(X42,Feuil1!$C$1:$BL$10,3,0)</f>
        <v>#N/A</v>
      </c>
      <c r="AD42" s="25" t="e">
        <f>T42-HLOOKUP(X42,Feuil1!$C$1:$BL$10,4,0)</f>
        <v>#N/A</v>
      </c>
      <c r="AE42" s="25" t="e">
        <f>T42-HLOOKUP(X42,Feuil1!$C$1:$BL$10,5,0)</f>
        <v>#N/A</v>
      </c>
      <c r="AF42" s="25" t="e">
        <f>T42-HLOOKUP(X42,Feuil1!$C$1:$BL$10,6,0)</f>
        <v>#N/A</v>
      </c>
      <c r="AG42" s="25" t="e">
        <f>T42-HLOOKUP(X42,Feuil1!$C$1:$BL$10,7,0)</f>
        <v>#N/A</v>
      </c>
      <c r="AH42" s="25" t="e">
        <f>T42-HLOOKUP(X42,Feuil1!$C$1:$BL$10,8,0)</f>
        <v>#N/A</v>
      </c>
      <c r="AI42" s="25" t="e">
        <f>T42-HLOOKUP(X42,Feuil1!$C$1:$BL$10,9,0)</f>
        <v>#N/A</v>
      </c>
      <c r="AJ42" s="67" t="e">
        <f>T42-HLOOKUP(X42,Feuil1!$C$1:$BL$10,10,0)</f>
        <v>#N/A</v>
      </c>
      <c r="AK42"/>
      <c r="AL42"/>
      <c r="AM42"/>
      <c r="AN42"/>
      <c r="AO42"/>
      <c r="AP42"/>
      <c r="AQ42" s="68" t="e">
        <f t="shared" si="0"/>
        <v>#N/A</v>
      </c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1">
      <c r="A43" s="69" t="s">
        <v>109</v>
      </c>
      <c r="B43" s="70" t="s">
        <v>128</v>
      </c>
      <c r="C43" s="71" t="s">
        <v>129</v>
      </c>
      <c r="D43" s="72">
        <v>1</v>
      </c>
      <c r="E43" s="73">
        <v>153936</v>
      </c>
      <c r="F43" s="74" t="s">
        <v>197</v>
      </c>
      <c r="G43" s="74" t="s">
        <v>198</v>
      </c>
      <c r="H43" s="75">
        <v>1995</v>
      </c>
      <c r="I43" s="76">
        <v>57.21</v>
      </c>
      <c r="J43" s="71" t="s">
        <v>187</v>
      </c>
      <c r="K43" s="77" t="s">
        <v>109</v>
      </c>
      <c r="L43" s="78">
        <v>85</v>
      </c>
      <c r="M43" s="78">
        <v>88</v>
      </c>
      <c r="N43" s="78">
        <v>-90</v>
      </c>
      <c r="O43" s="79">
        <f>IF(H43="","",IF(MAXA(L43:N43)&lt;=0,0,MAXA(L43:N43)))</f>
        <v>88</v>
      </c>
      <c r="P43" s="78">
        <v>100</v>
      </c>
      <c r="Q43" s="78">
        <v>102</v>
      </c>
      <c r="R43" s="78">
        <v>-104</v>
      </c>
      <c r="S43" s="79">
        <f>IF(H43="","",IF(MAXA(P43:R43)&lt;=0,0,MAXA(P43:R43)))</f>
        <v>102</v>
      </c>
      <c r="T43" s="80">
        <f>IF(H43="","",IF(OR(O43=0,S43=0),0,O43+S43))</f>
        <v>190</v>
      </c>
      <c r="U43" s="81"/>
      <c r="V43" s="82" t="str">
        <f>IF(H43="","",AQ43)</f>
        <v>OLY +</v>
      </c>
      <c r="W43" s="83">
        <f>IF(AJ43&gt;=0,AJ43,IF(AI43&gt;=0,AI43,IF(AH43&gt;=0,AH43,IF(AG43&gt;=0,AG43,IF(AF43&gt;=0,AF43,IF(AE43&gt;=0,AE43,IF(AD43&gt;=0,AD43,IF(AC43&gt;=0,AC43,AB43))))))))</f>
        <v>0</v>
      </c>
      <c r="X43" s="84" t="str">
        <f>IF(I43="","",IF(A43="H",IF(OR(H43="SEN",H43&lt;1996),VLOOKUP(I43,Feuil1!$A$11:$G$29,6),IF(AND(H43&gt;1995,H43&lt;1999),VLOOKUP(I43,Feuil1!$A$11:$G$29,5),IF(AND(H43&gt;1998,H43&lt;2001),VLOOKUP(I43,Feuil1!$A$11:$G$29,4),IF(AND(H43&gt;2000,H43&lt;2003),VLOOKUP(I43,Feuil1!$A$11:$G$29,3),VLOOKUP(I43,Feuil1!$A$11:$G$29,2))))),IF(OR(H43="SEN",H43&lt;1996),VLOOKUP(I43,Feuil1!$G$11:$L$25,6),IF(AND(H43&gt;1995,H43&lt;1999),VLOOKUP(I43,Feuil1!$G$11:$L$25,5),IF(AND(H43&gt;1998,H43&lt;2001),VLOOKUP(I43,Feuil1!$G$11:$L$25,4),IF(AND(H43&gt;2000,H43&lt;2003),VLOOKUP(I43,Feuil1!$G$11:$L$25,3),VLOOKUP(I43,Feuil1!$G$11:$L$25,2)))))))</f>
        <v>FS58</v>
      </c>
      <c r="Y43" s="85">
        <f>IF(I43="","",IF(A43="H",10^(0.794358141*LOG(I43/174.393)^2)*T43,IF(A43="F",10^(0.89726074*LOG(I43/148.026)^2)*T43,"")))</f>
        <v>270.2086285746835</v>
      </c>
      <c r="Z43" s="66"/>
      <c r="AA43" s="66" t="s">
        <v>77</v>
      </c>
      <c r="AB43" s="25">
        <f>T43-HLOOKUP(X43,Feuil1!$C$1:$BL$10,2,0)</f>
        <v>120</v>
      </c>
      <c r="AC43" s="25">
        <f>T43-HLOOKUP(X43,Feuil1!$C$1:$BL$10,3,0)</f>
        <v>110</v>
      </c>
      <c r="AD43" s="25">
        <f>T43-HLOOKUP(X43,Feuil1!$C$1:$BL$10,4,0)</f>
        <v>100</v>
      </c>
      <c r="AE43" s="25">
        <f>T43-HLOOKUP(X43,Feuil1!$C$1:$BL$10,5,0)</f>
        <v>90</v>
      </c>
      <c r="AF43" s="25">
        <f>T43-HLOOKUP(X43,Feuil1!$C$1:$BL$10,6,0)</f>
        <v>75</v>
      </c>
      <c r="AG43" s="25">
        <f>T43-HLOOKUP(X43,Feuil1!$C$1:$BL$10,7,0)</f>
        <v>60</v>
      </c>
      <c r="AH43" s="25">
        <f>T43-HLOOKUP(X43,Feuil1!$C$1:$BL$10,8,0)</f>
        <v>40</v>
      </c>
      <c r="AI43" s="25">
        <f>T43-HLOOKUP(X43,Feuil1!$C$1:$BL$10,9,0)</f>
        <v>20</v>
      </c>
      <c r="AJ43" s="67">
        <f>T43-HLOOKUP(X43,Feuil1!$C$1:$BL$10,10,0)</f>
        <v>0</v>
      </c>
      <c r="AK43"/>
      <c r="AL43"/>
      <c r="AM43"/>
      <c r="AN43"/>
      <c r="AO43"/>
      <c r="AP43"/>
      <c r="AQ43" s="68" t="str">
        <f t="shared" si="0"/>
        <v>OLY +</v>
      </c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1">
      <c r="A44" s="69" t="s">
        <v>109</v>
      </c>
      <c r="B44" s="70" t="s">
        <v>115</v>
      </c>
      <c r="C44" s="71" t="s">
        <v>199</v>
      </c>
      <c r="D44" s="72">
        <v>2</v>
      </c>
      <c r="E44" s="73">
        <v>264816</v>
      </c>
      <c r="F44" s="74" t="s">
        <v>200</v>
      </c>
      <c r="G44" s="74" t="s">
        <v>201</v>
      </c>
      <c r="H44" s="75">
        <v>1988</v>
      </c>
      <c r="I44" s="76">
        <v>57.2</v>
      </c>
      <c r="J44" s="71" t="s">
        <v>202</v>
      </c>
      <c r="K44" s="77" t="s">
        <v>109</v>
      </c>
      <c r="L44" s="78">
        <v>67</v>
      </c>
      <c r="M44" s="78">
        <v>71</v>
      </c>
      <c r="N44" s="78">
        <v>73</v>
      </c>
      <c r="O44" s="79">
        <f>IF(H44="","",IF(MAXA(L44:N44)&lt;=0,0,MAXA(L44:N44)))</f>
        <v>73</v>
      </c>
      <c r="P44" s="78">
        <v>84</v>
      </c>
      <c r="Q44" s="78">
        <v>88</v>
      </c>
      <c r="R44" s="78">
        <v>92</v>
      </c>
      <c r="S44" s="79">
        <f>IF(H44="","",IF(MAXA(P44:R44)&lt;=0,0,MAXA(P44:R44)))</f>
        <v>92</v>
      </c>
      <c r="T44" s="80">
        <f>IF(H44="","",IF(OR(O44=0,S44=0),0,O44+S44))</f>
        <v>165</v>
      </c>
      <c r="U44" s="81"/>
      <c r="V44" s="82" t="str">
        <f>IF(H44="","",AQ44)</f>
        <v>INTB +</v>
      </c>
      <c r="W44" s="83">
        <f>IF(AJ44&gt;=0,AJ44,IF(AI44&gt;=0,AI44,IF(AH44&gt;=0,AH44,IF(AG44&gt;=0,AG44,IF(AF44&gt;=0,AF44,IF(AE44&gt;=0,AE44,IF(AD44&gt;=0,AD44,IF(AC44&gt;=0,AC44,AB44))))))))</f>
        <v>15</v>
      </c>
      <c r="X44" s="84" t="str">
        <f>IF(I44="","",IF(A44="H",IF(OR(H44="SEN",H44&lt;1996),VLOOKUP(I44,Feuil1!$A$11:$G$29,6),IF(AND(H44&gt;1995,H44&lt;1999),VLOOKUP(I44,Feuil1!$A$11:$G$29,5),IF(AND(H44&gt;1998,H44&lt;2001),VLOOKUP(I44,Feuil1!$A$11:$G$29,4),IF(AND(H44&gt;2000,H44&lt;2003),VLOOKUP(I44,Feuil1!$A$11:$G$29,3),VLOOKUP(I44,Feuil1!$A$11:$G$29,2))))),IF(OR(H44="SEN",H44&lt;1996),VLOOKUP(I44,Feuil1!$G$11:$L$25,6),IF(AND(H44&gt;1995,H44&lt;1999),VLOOKUP(I44,Feuil1!$G$11:$L$25,5),IF(AND(H44&gt;1998,H44&lt;2001),VLOOKUP(I44,Feuil1!$G$11:$L$25,4),IF(AND(H44&gt;2000,H44&lt;2003),VLOOKUP(I44,Feuil1!$G$11:$L$25,3),VLOOKUP(I44,Feuil1!$G$11:$L$25,2)))))))</f>
        <v>FS58</v>
      </c>
      <c r="Y44" s="85">
        <f>IF(I44="","",IF(A44="H",10^(0.794358141*LOG(I44/174.393)^2)*T44,IF(A44="F",10^(0.89726074*LOG(I44/148.026)^2)*T44,"")))</f>
        <v>234.68525800874409</v>
      </c>
      <c r="Z44" s="66"/>
      <c r="AA44" s="66" t="s">
        <v>77</v>
      </c>
      <c r="AB44" s="25">
        <f>T44-HLOOKUP(X44,Feuil1!$C$1:$BL$10,2,0)</f>
        <v>95</v>
      </c>
      <c r="AC44" s="25">
        <f>T44-HLOOKUP(X44,Feuil1!$C$1:$BL$10,3,0)</f>
        <v>85</v>
      </c>
      <c r="AD44" s="25">
        <f>T44-HLOOKUP(X44,Feuil1!$C$1:$BL$10,4,0)</f>
        <v>75</v>
      </c>
      <c r="AE44" s="25">
        <f>T44-HLOOKUP(X44,Feuil1!$C$1:$BL$10,5,0)</f>
        <v>65</v>
      </c>
      <c r="AF44" s="25">
        <f>T44-HLOOKUP(X44,Feuil1!$C$1:$BL$10,6,0)</f>
        <v>50</v>
      </c>
      <c r="AG44" s="25">
        <f>T44-HLOOKUP(X44,Feuil1!$C$1:$BL$10,7,0)</f>
        <v>35</v>
      </c>
      <c r="AH44" s="25">
        <f>T44-HLOOKUP(X44,Feuil1!$C$1:$BL$10,8,0)</f>
        <v>15</v>
      </c>
      <c r="AI44" s="25">
        <f>T44-HLOOKUP(X44,Feuil1!$C$1:$BL$10,9,0)</f>
        <v>-5</v>
      </c>
      <c r="AJ44" s="67">
        <f>T44-HLOOKUP(X44,Feuil1!$C$1:$BL$10,10,0)</f>
        <v>-25</v>
      </c>
      <c r="AK44"/>
      <c r="AL44"/>
      <c r="AM44"/>
      <c r="AN44"/>
      <c r="AO44"/>
      <c r="AP44"/>
      <c r="AQ44" s="68" t="str">
        <f t="shared" si="0"/>
        <v>INTB +</v>
      </c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1">
      <c r="A45" s="69" t="s">
        <v>109</v>
      </c>
      <c r="B45" s="70" t="s">
        <v>164</v>
      </c>
      <c r="C45" s="71" t="s">
        <v>165</v>
      </c>
      <c r="D45" s="72">
        <v>3</v>
      </c>
      <c r="E45" s="73">
        <v>32268</v>
      </c>
      <c r="F45" s="74" t="s">
        <v>203</v>
      </c>
      <c r="G45" s="74" t="s">
        <v>204</v>
      </c>
      <c r="H45" s="75">
        <v>1980</v>
      </c>
      <c r="I45" s="76">
        <v>56.6</v>
      </c>
      <c r="J45" s="71" t="s">
        <v>205</v>
      </c>
      <c r="K45" s="77" t="s">
        <v>109</v>
      </c>
      <c r="L45" s="78">
        <v>60</v>
      </c>
      <c r="M45" s="78">
        <v>65</v>
      </c>
      <c r="N45" s="78">
        <v>68</v>
      </c>
      <c r="O45" s="79">
        <f>IF(H45="","",IF(MAXA(L45:N45)&lt;=0,0,MAXA(L45:N45)))</f>
        <v>68</v>
      </c>
      <c r="P45" s="78">
        <v>80</v>
      </c>
      <c r="Q45" s="78">
        <v>85</v>
      </c>
      <c r="R45" s="78">
        <v>-88</v>
      </c>
      <c r="S45" s="79">
        <f>IF(H45="","",IF(MAXA(P45:R45)&lt;=0,0,MAXA(P45:R45)))</f>
        <v>85</v>
      </c>
      <c r="T45" s="80">
        <f>IF(H45="","",IF(OR(O45=0,S45=0),0,O45+S45))</f>
        <v>153</v>
      </c>
      <c r="U45" s="81"/>
      <c r="V45" s="82" t="str">
        <f>IF(H45="","",AQ45)</f>
        <v>INTB +</v>
      </c>
      <c r="W45" s="83">
        <f>IF(AJ45&gt;=0,AJ45,IF(AI45&gt;=0,AI45,IF(AH45&gt;=0,AH45,IF(AG45&gt;=0,AG45,IF(AF45&gt;=0,AF45,IF(AE45&gt;=0,AE45,IF(AD45&gt;=0,AD45,IF(AC45&gt;=0,AC45,AB45))))))))</f>
        <v>3</v>
      </c>
      <c r="X45" s="84" t="str">
        <f>IF(I45="","",IF(A45="H",IF(OR(H45="SEN",H45&lt;1996),VLOOKUP(I45,Feuil1!$A$11:$G$29,6),IF(AND(H45&gt;1995,H45&lt;1999),VLOOKUP(I45,Feuil1!$A$11:$G$29,5),IF(AND(H45&gt;1998,H45&lt;2001),VLOOKUP(I45,Feuil1!$A$11:$G$29,4),IF(AND(H45&gt;2000,H45&lt;2003),VLOOKUP(I45,Feuil1!$A$11:$G$29,3),VLOOKUP(I45,Feuil1!$A$11:$G$29,2))))),IF(OR(H45="SEN",H45&lt;1996),VLOOKUP(I45,Feuil1!$G$11:$L$25,6),IF(AND(H45&gt;1995,H45&lt;1999),VLOOKUP(I45,Feuil1!$G$11:$L$25,5),IF(AND(H45&gt;1998,H45&lt;2001),VLOOKUP(I45,Feuil1!$G$11:$L$25,4),IF(AND(H45&gt;2000,H45&lt;2003),VLOOKUP(I45,Feuil1!$G$11:$L$25,3),VLOOKUP(I45,Feuil1!$G$11:$L$25,2)))))))</f>
        <v>FS58</v>
      </c>
      <c r="Y45" s="85">
        <f>IF(I45="","",IF(A45="H",10^(0.794358141*LOG(I45/174.393)^2)*T45,IF(A45="F",10^(0.89726074*LOG(I45/148.026)^2)*T45,"")))</f>
        <v>219.33389370964932</v>
      </c>
      <c r="Z45" s="66"/>
      <c r="AA45" s="66" t="s">
        <v>77</v>
      </c>
      <c r="AB45" s="25">
        <f>T45-HLOOKUP(X45,Feuil1!$C$1:$BL$10,2,0)</f>
        <v>83</v>
      </c>
      <c r="AC45" s="25">
        <f>T45-HLOOKUP(X45,Feuil1!$C$1:$BL$10,3,0)</f>
        <v>73</v>
      </c>
      <c r="AD45" s="25">
        <f>T45-HLOOKUP(X45,Feuil1!$C$1:$BL$10,4,0)</f>
        <v>63</v>
      </c>
      <c r="AE45" s="25">
        <f>T45-HLOOKUP(X45,Feuil1!$C$1:$BL$10,5,0)</f>
        <v>53</v>
      </c>
      <c r="AF45" s="25">
        <f>T45-HLOOKUP(X45,Feuil1!$C$1:$BL$10,6,0)</f>
        <v>38</v>
      </c>
      <c r="AG45" s="25">
        <f>T45-HLOOKUP(X45,Feuil1!$C$1:$BL$10,7,0)</f>
        <v>23</v>
      </c>
      <c r="AH45" s="25">
        <f>T45-HLOOKUP(X45,Feuil1!$C$1:$BL$10,8,0)</f>
        <v>3</v>
      </c>
      <c r="AI45" s="25">
        <f>T45-HLOOKUP(X45,Feuil1!$C$1:$BL$10,9,0)</f>
        <v>-17</v>
      </c>
      <c r="AJ45" s="67">
        <f>T45-HLOOKUP(X45,Feuil1!$C$1:$BL$10,10,0)</f>
        <v>-37</v>
      </c>
      <c r="AK45"/>
      <c r="AL45"/>
      <c r="AM45"/>
      <c r="AN45"/>
      <c r="AO45"/>
      <c r="AP45"/>
      <c r="AQ45" s="68" t="str">
        <f t="shared" si="0"/>
        <v>INTB +</v>
      </c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1">
      <c r="A46" s="69" t="s">
        <v>109</v>
      </c>
      <c r="B46" s="70" t="s">
        <v>135</v>
      </c>
      <c r="C46" s="71" t="s">
        <v>136</v>
      </c>
      <c r="D46" s="72">
        <v>4</v>
      </c>
      <c r="E46" s="73">
        <v>402683</v>
      </c>
      <c r="F46" s="74" t="s">
        <v>206</v>
      </c>
      <c r="G46" s="74" t="s">
        <v>207</v>
      </c>
      <c r="H46" s="75">
        <v>1993</v>
      </c>
      <c r="I46" s="76">
        <v>54.9</v>
      </c>
      <c r="J46" s="71" t="s">
        <v>139</v>
      </c>
      <c r="K46" s="77" t="s">
        <v>109</v>
      </c>
      <c r="L46" s="78">
        <v>65</v>
      </c>
      <c r="M46" s="78">
        <v>68</v>
      </c>
      <c r="N46" s="78">
        <v>70</v>
      </c>
      <c r="O46" s="79">
        <f>IF(H46="","",IF(MAXA(L46:N46)&lt;=0,0,MAXA(L46:N46)))</f>
        <v>70</v>
      </c>
      <c r="P46" s="78">
        <v>80</v>
      </c>
      <c r="Q46" s="78">
        <v>-84</v>
      </c>
      <c r="R46" s="78">
        <v>-84</v>
      </c>
      <c r="S46" s="79">
        <f>IF(H46="","",IF(MAXA(P46:R46)&lt;=0,0,MAXA(P46:R46)))</f>
        <v>80</v>
      </c>
      <c r="T46" s="80">
        <f>IF(H46="","",IF(OR(O46=0,S46=0),0,O46+S46))</f>
        <v>150</v>
      </c>
      <c r="U46" s="81"/>
      <c r="V46" s="82" t="str">
        <f>IF(H46="","",AQ46)</f>
        <v>INTB +</v>
      </c>
      <c r="W46" s="83">
        <f>IF(AJ46&gt;=0,AJ46,IF(AI46&gt;=0,AI46,IF(AH46&gt;=0,AH46,IF(AG46&gt;=0,AG46,IF(AF46&gt;=0,AF46,IF(AE46&gt;=0,AE46,IF(AD46&gt;=0,AD46,IF(AC46&gt;=0,AC46,AB46))))))))</f>
        <v>0</v>
      </c>
      <c r="X46" s="84" t="str">
        <f>IF(I46="","",IF(A46="H",IF(OR(H46="SEN",H46&lt;1996),VLOOKUP(I46,Feuil1!$A$11:$G$29,6),IF(AND(H46&gt;1995,H46&lt;1999),VLOOKUP(I46,Feuil1!$A$11:$G$29,5),IF(AND(H46&gt;1998,H46&lt;2001),VLOOKUP(I46,Feuil1!$A$11:$G$29,4),IF(AND(H46&gt;2000,H46&lt;2003),VLOOKUP(I46,Feuil1!$A$11:$G$29,3),VLOOKUP(I46,Feuil1!$A$11:$G$29,2))))),IF(OR(H46="SEN",H46&lt;1996),VLOOKUP(I46,Feuil1!$G$11:$L$25,6),IF(AND(H46&gt;1995,H46&lt;1999),VLOOKUP(I46,Feuil1!$G$11:$L$25,5),IF(AND(H46&gt;1998,H46&lt;2001),VLOOKUP(I46,Feuil1!$G$11:$L$25,4),IF(AND(H46&gt;2000,H46&lt;2003),VLOOKUP(I46,Feuil1!$G$11:$L$25,3),VLOOKUP(I46,Feuil1!$G$11:$L$25,2)))))))</f>
        <v>FS58</v>
      </c>
      <c r="Y46" s="85">
        <f>IF(I46="","",IF(A46="H",10^(0.794358141*LOG(I46/174.393)^2)*T46,IF(A46="F",10^(0.89726074*LOG(I46/148.026)^2)*T46,"")))</f>
        <v>220.08280491026488</v>
      </c>
      <c r="Z46" s="66"/>
      <c r="AA46" s="66" t="s">
        <v>77</v>
      </c>
      <c r="AB46" s="25">
        <f>T46-HLOOKUP(X46,Feuil1!$C$1:$BL$10,2,0)</f>
        <v>80</v>
      </c>
      <c r="AC46" s="25">
        <f>T46-HLOOKUP(X46,Feuil1!$C$1:$BL$10,3,0)</f>
        <v>70</v>
      </c>
      <c r="AD46" s="25">
        <f>T46-HLOOKUP(X46,Feuil1!$C$1:$BL$10,4,0)</f>
        <v>60</v>
      </c>
      <c r="AE46" s="25">
        <f>T46-HLOOKUP(X46,Feuil1!$C$1:$BL$10,5,0)</f>
        <v>50</v>
      </c>
      <c r="AF46" s="25">
        <f>T46-HLOOKUP(X46,Feuil1!$C$1:$BL$10,6,0)</f>
        <v>35</v>
      </c>
      <c r="AG46" s="25">
        <f>T46-HLOOKUP(X46,Feuil1!$C$1:$BL$10,7,0)</f>
        <v>20</v>
      </c>
      <c r="AH46" s="25">
        <f>T46-HLOOKUP(X46,Feuil1!$C$1:$BL$10,8,0)</f>
        <v>0</v>
      </c>
      <c r="AI46" s="25">
        <f>T46-HLOOKUP(X46,Feuil1!$C$1:$BL$10,9,0)</f>
        <v>-20</v>
      </c>
      <c r="AJ46" s="67">
        <f>T46-HLOOKUP(X46,Feuil1!$C$1:$BL$10,10,0)</f>
        <v>-40</v>
      </c>
      <c r="AK46"/>
      <c r="AL46"/>
      <c r="AM46"/>
      <c r="AN46"/>
      <c r="AO46"/>
      <c r="AP46"/>
      <c r="AQ46" s="68" t="str">
        <f t="shared" si="0"/>
        <v>INTB +</v>
      </c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1">
      <c r="A47" s="69" t="s">
        <v>109</v>
      </c>
      <c r="B47" s="70" t="s">
        <v>140</v>
      </c>
      <c r="C47" s="71" t="s">
        <v>149</v>
      </c>
      <c r="D47" s="72">
        <v>5</v>
      </c>
      <c r="E47" s="73">
        <v>372599</v>
      </c>
      <c r="F47" s="74" t="s">
        <v>208</v>
      </c>
      <c r="G47" s="74" t="s">
        <v>209</v>
      </c>
      <c r="H47" s="75">
        <v>1991</v>
      </c>
      <c r="I47" s="76">
        <v>57.5</v>
      </c>
      <c r="J47" s="71" t="s">
        <v>152</v>
      </c>
      <c r="K47" s="77" t="s">
        <v>109</v>
      </c>
      <c r="L47" s="78">
        <v>62</v>
      </c>
      <c r="M47" s="78">
        <v>65</v>
      </c>
      <c r="N47" s="78">
        <v>67</v>
      </c>
      <c r="O47" s="79">
        <f>IF(H47="","",IF(MAXA(L47:N47)&lt;=0,0,MAXA(L47:N47)))</f>
        <v>67</v>
      </c>
      <c r="P47" s="78">
        <v>79</v>
      </c>
      <c r="Q47" s="78">
        <v>83</v>
      </c>
      <c r="R47" s="78">
        <v>-85</v>
      </c>
      <c r="S47" s="79">
        <f>IF(H47="","",IF(MAXA(P47:R47)&lt;=0,0,MAXA(P47:R47)))</f>
        <v>83</v>
      </c>
      <c r="T47" s="80">
        <f>IF(H47="","",IF(OR(O47=0,S47=0),0,O47+S47))</f>
        <v>150</v>
      </c>
      <c r="U47" s="81"/>
      <c r="V47" s="82" t="str">
        <f>IF(H47="","",AQ47)</f>
        <v>INTB +</v>
      </c>
      <c r="W47" s="83">
        <f>IF(AJ47&gt;=0,AJ47,IF(AI47&gt;=0,AI47,IF(AH47&gt;=0,AH47,IF(AG47&gt;=0,AG47,IF(AF47&gt;=0,AF47,IF(AE47&gt;=0,AE47,IF(AD47&gt;=0,AD47,IF(AC47&gt;=0,AC47,AB47))))))))</f>
        <v>0</v>
      </c>
      <c r="X47" s="84" t="str">
        <f>IF(I47="","",IF(A47="H",IF(OR(H47="SEN",H47&lt;1996),VLOOKUP(I47,Feuil1!$A$11:$G$29,6),IF(AND(H47&gt;1995,H47&lt;1999),VLOOKUP(I47,Feuil1!$A$11:$G$29,5),IF(AND(H47&gt;1998,H47&lt;2001),VLOOKUP(I47,Feuil1!$A$11:$G$29,4),IF(AND(H47&gt;2000,H47&lt;2003),VLOOKUP(I47,Feuil1!$A$11:$G$29,3),VLOOKUP(I47,Feuil1!$A$11:$G$29,2))))),IF(OR(H47="SEN",H47&lt;1996),VLOOKUP(I47,Feuil1!$G$11:$L$25,6),IF(AND(H47&gt;1995,H47&lt;1999),VLOOKUP(I47,Feuil1!$G$11:$L$25,5),IF(AND(H47&gt;1998,H47&lt;2001),VLOOKUP(I47,Feuil1!$G$11:$L$25,4),IF(AND(H47&gt;2000,H47&lt;2003),VLOOKUP(I47,Feuil1!$G$11:$L$25,3),VLOOKUP(I47,Feuil1!$G$11:$L$25,2)))))))</f>
        <v>FS58</v>
      </c>
      <c r="Y47" s="85">
        <f>IF(I47="","",IF(A47="H",10^(0.794358141*LOG(I47/174.393)^2)*T47,IF(A47="F",10^(0.89726074*LOG(I47/148.026)^2)*T47,"")))</f>
        <v>212.52707468427883</v>
      </c>
      <c r="Z47" s="66"/>
      <c r="AA47" s="66" t="s">
        <v>77</v>
      </c>
      <c r="AB47" s="25">
        <f>T47-HLOOKUP(X47,Feuil1!$C$1:$BL$10,2,0)</f>
        <v>80</v>
      </c>
      <c r="AC47" s="25">
        <f>T47-HLOOKUP(X47,Feuil1!$C$1:$BL$10,3,0)</f>
        <v>70</v>
      </c>
      <c r="AD47" s="25">
        <f>T47-HLOOKUP(X47,Feuil1!$C$1:$BL$10,4,0)</f>
        <v>60</v>
      </c>
      <c r="AE47" s="25">
        <f>T47-HLOOKUP(X47,Feuil1!$C$1:$BL$10,5,0)</f>
        <v>50</v>
      </c>
      <c r="AF47" s="25">
        <f>T47-HLOOKUP(X47,Feuil1!$C$1:$BL$10,6,0)</f>
        <v>35</v>
      </c>
      <c r="AG47" s="25">
        <f>T47-HLOOKUP(X47,Feuil1!$C$1:$BL$10,7,0)</f>
        <v>20</v>
      </c>
      <c r="AH47" s="25">
        <f>T47-HLOOKUP(X47,Feuil1!$C$1:$BL$10,8,0)</f>
        <v>0</v>
      </c>
      <c r="AI47" s="25">
        <f>T47-HLOOKUP(X47,Feuil1!$C$1:$BL$10,9,0)</f>
        <v>-20</v>
      </c>
      <c r="AJ47" s="67">
        <f>T47-HLOOKUP(X47,Feuil1!$C$1:$BL$10,10,0)</f>
        <v>-40</v>
      </c>
      <c r="AK47"/>
      <c r="AL47"/>
      <c r="AM47"/>
      <c r="AN47"/>
      <c r="AO47"/>
      <c r="AP47"/>
      <c r="AQ47" s="68" t="str">
        <f t="shared" si="0"/>
        <v>INTB +</v>
      </c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4.25" customHeight="1">
      <c r="A48" s="49"/>
      <c r="B48" s="50"/>
      <c r="C48" s="51"/>
      <c r="D48" s="52"/>
      <c r="E48" s="53"/>
      <c r="F48" s="54"/>
      <c r="G48" s="54"/>
      <c r="H48" s="55"/>
      <c r="I48" s="56"/>
      <c r="J48" s="51"/>
      <c r="K48" s="57"/>
      <c r="L48" s="58"/>
      <c r="M48" s="58"/>
      <c r="N48" s="58"/>
      <c r="O48" s="59"/>
      <c r="P48" s="58"/>
      <c r="Q48" s="58"/>
      <c r="R48" s="58"/>
      <c r="S48" s="59"/>
      <c r="T48" s="60"/>
      <c r="U48" s="61"/>
      <c r="V48" s="62"/>
      <c r="W48" s="63"/>
      <c r="X48" s="64"/>
      <c r="Y48" s="65"/>
      <c r="Z48" s="66"/>
      <c r="AA48" s="66" t="s">
        <v>77</v>
      </c>
      <c r="AB48" s="25" t="e">
        <f>T48-HLOOKUP(X48,Feuil1!$C$1:$BL$10,2,0)</f>
        <v>#N/A</v>
      </c>
      <c r="AC48" s="25" t="e">
        <f>T48-HLOOKUP(X48,Feuil1!$C$1:$BL$10,3,0)</f>
        <v>#N/A</v>
      </c>
      <c r="AD48" s="25" t="e">
        <f>T48-HLOOKUP(X48,Feuil1!$C$1:$BL$10,4,0)</f>
        <v>#N/A</v>
      </c>
      <c r="AE48" s="25" t="e">
        <f>T48-HLOOKUP(X48,Feuil1!$C$1:$BL$10,5,0)</f>
        <v>#N/A</v>
      </c>
      <c r="AF48" s="25" t="e">
        <f>T48-HLOOKUP(X48,Feuil1!$C$1:$BL$10,6,0)</f>
        <v>#N/A</v>
      </c>
      <c r="AG48" s="25" t="e">
        <f>T48-HLOOKUP(X48,Feuil1!$C$1:$BL$10,7,0)</f>
        <v>#N/A</v>
      </c>
      <c r="AH48" s="25" t="e">
        <f>T48-HLOOKUP(X48,Feuil1!$C$1:$BL$10,8,0)</f>
        <v>#N/A</v>
      </c>
      <c r="AI48" s="25" t="e">
        <f>T48-HLOOKUP(X48,Feuil1!$C$1:$BL$10,9,0)</f>
        <v>#N/A</v>
      </c>
      <c r="AJ48" s="67" t="e">
        <f>T48-HLOOKUP(X48,Feuil1!$C$1:$BL$10,10,0)</f>
        <v>#N/A</v>
      </c>
      <c r="AK48"/>
      <c r="AL48"/>
      <c r="AM48"/>
      <c r="AN48"/>
      <c r="AO48"/>
      <c r="AP48"/>
      <c r="AQ48" s="68" t="e">
        <f t="shared" si="0"/>
        <v>#N/A</v>
      </c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1">
      <c r="A49" s="69" t="s">
        <v>109</v>
      </c>
      <c r="B49" s="103" t="s">
        <v>128</v>
      </c>
      <c r="C49" s="104" t="s">
        <v>129</v>
      </c>
      <c r="D49" s="105">
        <v>1</v>
      </c>
      <c r="E49" s="106">
        <v>153936</v>
      </c>
      <c r="F49" s="107" t="s">
        <v>197</v>
      </c>
      <c r="G49" s="107" t="s">
        <v>198</v>
      </c>
      <c r="H49" s="118">
        <v>1995</v>
      </c>
      <c r="I49" s="109">
        <v>58.7</v>
      </c>
      <c r="J49" s="104" t="s">
        <v>187</v>
      </c>
      <c r="K49" s="110" t="s">
        <v>109</v>
      </c>
      <c r="L49" s="111">
        <v>83</v>
      </c>
      <c r="M49" s="111">
        <v>86</v>
      </c>
      <c r="N49" s="111">
        <v>89</v>
      </c>
      <c r="O49" s="112">
        <f>IF(H49="","",IF(MAXA(L49:N49)&lt;=0,0,MAXA(L49:N49)))</f>
        <v>89</v>
      </c>
      <c r="P49" s="111">
        <v>-98</v>
      </c>
      <c r="Q49" s="111">
        <v>100</v>
      </c>
      <c r="R49" s="111">
        <v>104</v>
      </c>
      <c r="S49" s="112">
        <f>IF(H49="","",IF(MAXA(P49:R49)&lt;=0,0,MAXA(P49:R49)))</f>
        <v>104</v>
      </c>
      <c r="T49" s="113">
        <f>IF(H49="","",IF(OR(O49=0,S49=0),0,O49+S49))</f>
        <v>193</v>
      </c>
      <c r="U49" s="114"/>
      <c r="V49" s="115" t="str">
        <f>IF(H49="","",AQ49)</f>
        <v>INTA +</v>
      </c>
      <c r="W49" s="116">
        <f>IF(AJ49&gt;=0,AJ49,IF(AI49&gt;=0,AI49,IF(AH49&gt;=0,AH49,IF(AG49&gt;=0,AG49,IF(AF49&gt;=0,AF49,IF(AE49&gt;=0,AE49,IF(AD49&gt;=0,AD49,IF(AC49&gt;=0,AC49,AB49))))))))</f>
        <v>13</v>
      </c>
      <c r="X49" s="117" t="str">
        <f>IF(I49="","",IF(A49="H",IF(OR(H49="SEN",H49&lt;1996),VLOOKUP(I49,Feuil1!$A$11:$G$29,6),IF(AND(H49&gt;1995,H49&lt;1999),VLOOKUP(I49,Feuil1!$A$11:$G$29,5),IF(AND(H49&gt;1998,H49&lt;2001),VLOOKUP(I49,Feuil1!$A$11:$G$29,4),IF(AND(H49&gt;2000,H49&lt;2003),VLOOKUP(I49,Feuil1!$A$11:$G$29,3),VLOOKUP(I49,Feuil1!$A$11:$G$29,2))))),IF(OR(H49="SEN",H49&lt;1996),VLOOKUP(I49,Feuil1!$G$11:$L$25,6),IF(AND(H49&gt;1995,H49&lt;1999),VLOOKUP(I49,Feuil1!$G$11:$L$25,5),IF(AND(H49&gt;1998,H49&lt;2001),VLOOKUP(I49,Feuil1!$G$11:$L$25,4),IF(AND(H49&gt;2000,H49&lt;2003),VLOOKUP(I49,Feuil1!$G$11:$L$25,3),VLOOKUP(I49,Feuil1!$G$11:$L$25,2)))))))</f>
        <v>FS63</v>
      </c>
      <c r="Y49" s="85">
        <f>IF(I49="","",IF(A49="H",10^(0.794358141*LOG(I49/174.393)^2)*T49,IF(A49="F",10^(0.89726074*LOG(I49/148.026)^2)*T49,"")))</f>
        <v>269.36540926534985</v>
      </c>
      <c r="Z49" s="66"/>
      <c r="AA49" s="66" t="s">
        <v>77</v>
      </c>
      <c r="AB49" s="25">
        <f>T49-HLOOKUP(X49,Feuil1!$C$1:$BL$10,2,0)</f>
        <v>118</v>
      </c>
      <c r="AC49" s="25">
        <f>T49-HLOOKUP(X49,Feuil1!$C$1:$BL$10,3,0)</f>
        <v>108</v>
      </c>
      <c r="AD49" s="25">
        <f>T49-HLOOKUP(X49,Feuil1!$C$1:$BL$10,4,0)</f>
        <v>98</v>
      </c>
      <c r="AE49" s="25">
        <f>T49-HLOOKUP(X49,Feuil1!$C$1:$BL$10,5,0)</f>
        <v>83</v>
      </c>
      <c r="AF49" s="25">
        <f>T49-HLOOKUP(X49,Feuil1!$C$1:$BL$10,6,0)</f>
        <v>68</v>
      </c>
      <c r="AG49" s="25">
        <f>T49-HLOOKUP(X49,Feuil1!$C$1:$BL$10,7,0)</f>
        <v>53</v>
      </c>
      <c r="AH49" s="25">
        <f>T49-HLOOKUP(X49,Feuil1!$C$1:$BL$10,8,0)</f>
        <v>33</v>
      </c>
      <c r="AI49" s="25">
        <f>T49-HLOOKUP(X49,Feuil1!$C$1:$BL$10,9,0)</f>
        <v>13</v>
      </c>
      <c r="AJ49" s="67">
        <f>T49-HLOOKUP(X49,Feuil1!$C$1:$BL$10,10,0)</f>
        <v>-7</v>
      </c>
      <c r="AK49"/>
      <c r="AL49"/>
      <c r="AM49"/>
      <c r="AN49"/>
      <c r="AO49"/>
      <c r="AP49"/>
      <c r="AQ49" s="68" t="str">
        <f t="shared" si="0"/>
        <v>INTA +</v>
      </c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1">
      <c r="A50" s="69" t="s">
        <v>109</v>
      </c>
      <c r="B50" s="70" t="s">
        <v>115</v>
      </c>
      <c r="C50" s="71" t="s">
        <v>199</v>
      </c>
      <c r="D50" s="72">
        <v>2</v>
      </c>
      <c r="E50" s="73">
        <v>250351</v>
      </c>
      <c r="F50" s="74" t="s">
        <v>210</v>
      </c>
      <c r="G50" s="74" t="s">
        <v>211</v>
      </c>
      <c r="H50" s="75">
        <v>1985</v>
      </c>
      <c r="I50" s="76">
        <v>61.9</v>
      </c>
      <c r="J50" s="71" t="s">
        <v>202</v>
      </c>
      <c r="K50" s="77" t="s">
        <v>109</v>
      </c>
      <c r="L50" s="78">
        <v>70</v>
      </c>
      <c r="M50" s="78">
        <v>74</v>
      </c>
      <c r="N50" s="78">
        <v>77</v>
      </c>
      <c r="O50" s="79">
        <f>IF(H50="","",IF(MAXA(L50:N50)&lt;=0,0,MAXA(L50:N50)))</f>
        <v>77</v>
      </c>
      <c r="P50" s="78">
        <v>85</v>
      </c>
      <c r="Q50" s="78">
        <v>-89</v>
      </c>
      <c r="R50" s="78">
        <v>92</v>
      </c>
      <c r="S50" s="79">
        <f>IF(H50="","",IF(MAXA(P50:R50)&lt;=0,0,MAXA(P50:R50)))</f>
        <v>92</v>
      </c>
      <c r="T50" s="80">
        <f>IF(H50="","",IF(OR(O50=0,S50=0),0,O50+S50))</f>
        <v>169</v>
      </c>
      <c r="U50" s="81"/>
      <c r="V50" s="82" t="str">
        <f>IF(H50="","",AQ50)</f>
        <v>INTB +</v>
      </c>
      <c r="W50" s="83">
        <f>IF(AJ50&gt;=0,AJ50,IF(AI50&gt;=0,AI50,IF(AH50&gt;=0,AH50,IF(AG50&gt;=0,AG50,IF(AF50&gt;=0,AF50,IF(AE50&gt;=0,AE50,IF(AD50&gt;=0,AD50,IF(AC50&gt;=0,AC50,AB50))))))))</f>
        <v>9</v>
      </c>
      <c r="X50" s="84" t="str">
        <f>IF(I50="","",IF(A50="H",IF(OR(H50="SEN",H50&lt;1996),VLOOKUP(I50,Feuil1!$A$11:$G$29,6),IF(AND(H50&gt;1995,H50&lt;1999),VLOOKUP(I50,Feuil1!$A$11:$G$29,5),IF(AND(H50&gt;1998,H50&lt;2001),VLOOKUP(I50,Feuil1!$A$11:$G$29,4),IF(AND(H50&gt;2000,H50&lt;2003),VLOOKUP(I50,Feuil1!$A$11:$G$29,3),VLOOKUP(I50,Feuil1!$A$11:$G$29,2))))),IF(OR(H50="SEN",H50&lt;1996),VLOOKUP(I50,Feuil1!$G$11:$L$25,6),IF(AND(H50&gt;1995,H50&lt;1999),VLOOKUP(I50,Feuil1!$G$11:$L$25,5),IF(AND(H50&gt;1998,H50&lt;2001),VLOOKUP(I50,Feuil1!$G$11:$L$25,4),IF(AND(H50&gt;2000,H50&lt;2003),VLOOKUP(I50,Feuil1!$G$11:$L$25,3),VLOOKUP(I50,Feuil1!$G$11:$L$25,2)))))))</f>
        <v>FS63</v>
      </c>
      <c r="Y50" s="85">
        <f>IF(I50="","",IF(A50="H",10^(0.794358141*LOG(I50/174.393)^2)*T50,IF(A50="F",10^(0.89726074*LOG(I50/148.026)^2)*T50,"")))</f>
        <v>227.26387306220767</v>
      </c>
      <c r="Z50" s="66"/>
      <c r="AA50" s="66" t="s">
        <v>77</v>
      </c>
      <c r="AB50" s="25">
        <f>T50-HLOOKUP(X50,Feuil1!$C$1:$BL$10,2,0)</f>
        <v>94</v>
      </c>
      <c r="AC50" s="25">
        <f>T50-HLOOKUP(X50,Feuil1!$C$1:$BL$10,3,0)</f>
        <v>84</v>
      </c>
      <c r="AD50" s="25">
        <f>T50-HLOOKUP(X50,Feuil1!$C$1:$BL$10,4,0)</f>
        <v>74</v>
      </c>
      <c r="AE50" s="25">
        <f>T50-HLOOKUP(X50,Feuil1!$C$1:$BL$10,5,0)</f>
        <v>59</v>
      </c>
      <c r="AF50" s="25">
        <f>T50-HLOOKUP(X50,Feuil1!$C$1:$BL$10,6,0)</f>
        <v>44</v>
      </c>
      <c r="AG50" s="25">
        <f>T50-HLOOKUP(X50,Feuil1!$C$1:$BL$10,7,0)</f>
        <v>29</v>
      </c>
      <c r="AH50" s="25">
        <f>T50-HLOOKUP(X50,Feuil1!$C$1:$BL$10,8,0)</f>
        <v>9</v>
      </c>
      <c r="AI50" s="25">
        <f>T50-HLOOKUP(X50,Feuil1!$C$1:$BL$10,9,0)</f>
        <v>-11</v>
      </c>
      <c r="AJ50" s="67">
        <f>T50-HLOOKUP(X50,Feuil1!$C$1:$BL$10,10,0)</f>
        <v>-31</v>
      </c>
      <c r="AK50"/>
      <c r="AL50"/>
      <c r="AM50"/>
      <c r="AN50"/>
      <c r="AO50"/>
      <c r="AP50"/>
      <c r="AQ50" s="68" t="str">
        <f t="shared" si="0"/>
        <v>INTB +</v>
      </c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1">
      <c r="A51" s="69" t="s">
        <v>109</v>
      </c>
      <c r="B51" s="70" t="s">
        <v>120</v>
      </c>
      <c r="C51" s="71" t="s">
        <v>121</v>
      </c>
      <c r="D51" s="72">
        <v>3</v>
      </c>
      <c r="E51" s="73">
        <v>399449</v>
      </c>
      <c r="F51" s="74" t="s">
        <v>212</v>
      </c>
      <c r="G51" s="74" t="s">
        <v>213</v>
      </c>
      <c r="H51" s="75">
        <v>1983</v>
      </c>
      <c r="I51" s="76">
        <v>62</v>
      </c>
      <c r="J51" s="71" t="s">
        <v>214</v>
      </c>
      <c r="K51" s="77" t="s">
        <v>215</v>
      </c>
      <c r="L51" s="78">
        <v>70</v>
      </c>
      <c r="M51" s="78">
        <v>74</v>
      </c>
      <c r="N51" s="78">
        <v>77</v>
      </c>
      <c r="O51" s="79">
        <f>IF(H51="","",IF(MAXA(L51:N51)&lt;=0,0,MAXA(L51:N51)))</f>
        <v>77</v>
      </c>
      <c r="P51" s="78">
        <v>80</v>
      </c>
      <c r="Q51" s="78">
        <v>85</v>
      </c>
      <c r="R51" s="78">
        <v>90</v>
      </c>
      <c r="S51" s="79">
        <f>IF(H51="","",IF(MAXA(P51:R51)&lt;=0,0,MAXA(P51:R51)))</f>
        <v>90</v>
      </c>
      <c r="T51" s="80">
        <f>IF(H51="","",IF(OR(O51=0,S51=0),0,O51+S51))</f>
        <v>167</v>
      </c>
      <c r="U51" s="81"/>
      <c r="V51" s="82" t="str">
        <f>IF(H51="","",AQ51)</f>
        <v>INTB +</v>
      </c>
      <c r="W51" s="83">
        <f>IF(AJ51&gt;=0,AJ51,IF(AI51&gt;=0,AI51,IF(AH51&gt;=0,AH51,IF(AG51&gt;=0,AG51,IF(AF51&gt;=0,AF51,IF(AE51&gt;=0,AE51,IF(AD51&gt;=0,AD51,IF(AC51&gt;=0,AC51,AB51))))))))</f>
        <v>7</v>
      </c>
      <c r="X51" s="84" t="str">
        <f>IF(I51="","",IF(A51="H",IF(OR(H51="SEN",H51&lt;1996),VLOOKUP(I51,Feuil1!$A$11:$G$29,6),IF(AND(H51&gt;1995,H51&lt;1999),VLOOKUP(I51,Feuil1!$A$11:$G$29,5),IF(AND(H51&gt;1998,H51&lt;2001),VLOOKUP(I51,Feuil1!$A$11:$G$29,4),IF(AND(H51&gt;2000,H51&lt;2003),VLOOKUP(I51,Feuil1!$A$11:$G$29,3),VLOOKUP(I51,Feuil1!$A$11:$G$29,2))))),IF(OR(H51="SEN",H51&lt;1996),VLOOKUP(I51,Feuil1!$G$11:$L$25,6),IF(AND(H51&gt;1995,H51&lt;1999),VLOOKUP(I51,Feuil1!$G$11:$L$25,5),IF(AND(H51&gt;1998,H51&lt;2001),VLOOKUP(I51,Feuil1!$G$11:$L$25,4),IF(AND(H51&gt;2000,H51&lt;2003),VLOOKUP(I51,Feuil1!$G$11:$L$25,3),VLOOKUP(I51,Feuil1!$G$11:$L$25,2)))))))</f>
        <v>FS63</v>
      </c>
      <c r="Y51" s="85">
        <f>IF(I51="","",IF(A51="H",10^(0.794358141*LOG(I51/174.393)^2)*T51,IF(A51="F",10^(0.89726074*LOG(I51/148.026)^2)*T51,"")))</f>
        <v>224.32840095822903</v>
      </c>
      <c r="Z51" s="66"/>
      <c r="AA51" s="66" t="s">
        <v>77</v>
      </c>
      <c r="AB51" s="25">
        <f>T51-HLOOKUP(X51,Feuil1!$C$1:$BL$10,2,0)</f>
        <v>92</v>
      </c>
      <c r="AC51" s="25">
        <f>T51-HLOOKUP(X51,Feuil1!$C$1:$BL$10,3,0)</f>
        <v>82</v>
      </c>
      <c r="AD51" s="25">
        <f>T51-HLOOKUP(X51,Feuil1!$C$1:$BL$10,4,0)</f>
        <v>72</v>
      </c>
      <c r="AE51" s="25">
        <f>T51-HLOOKUP(X51,Feuil1!$C$1:$BL$10,5,0)</f>
        <v>57</v>
      </c>
      <c r="AF51" s="25">
        <f>T51-HLOOKUP(X51,Feuil1!$C$1:$BL$10,6,0)</f>
        <v>42</v>
      </c>
      <c r="AG51" s="25">
        <f>T51-HLOOKUP(X51,Feuil1!$C$1:$BL$10,7,0)</f>
        <v>27</v>
      </c>
      <c r="AH51" s="25">
        <f>T51-HLOOKUP(X51,Feuil1!$C$1:$BL$10,8,0)</f>
        <v>7</v>
      </c>
      <c r="AI51" s="25">
        <f>T51-HLOOKUP(X51,Feuil1!$C$1:$BL$10,9,0)</f>
        <v>-13</v>
      </c>
      <c r="AJ51" s="67">
        <f>T51-HLOOKUP(X51,Feuil1!$C$1:$BL$10,10,0)</f>
        <v>-33</v>
      </c>
      <c r="AK51"/>
      <c r="AL51"/>
      <c r="AM51"/>
      <c r="AN51"/>
      <c r="AO51"/>
      <c r="AP51"/>
      <c r="AQ51" s="68" t="str">
        <f t="shared" si="0"/>
        <v>INTB +</v>
      </c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4.25" customHeight="1">
      <c r="A52" s="49"/>
      <c r="B52" s="50"/>
      <c r="C52" s="51"/>
      <c r="D52" s="52"/>
      <c r="E52" s="53"/>
      <c r="F52" s="54"/>
      <c r="G52" s="54"/>
      <c r="H52" s="55"/>
      <c r="I52" s="56"/>
      <c r="J52" s="51"/>
      <c r="K52" s="57"/>
      <c r="L52" s="58"/>
      <c r="M52" s="58"/>
      <c r="N52" s="58"/>
      <c r="O52" s="59"/>
      <c r="P52" s="58"/>
      <c r="Q52" s="58"/>
      <c r="R52" s="58"/>
      <c r="S52" s="59"/>
      <c r="T52" s="60"/>
      <c r="U52" s="61"/>
      <c r="V52" s="62"/>
      <c r="W52" s="63"/>
      <c r="X52" s="64"/>
      <c r="Y52" s="65"/>
      <c r="Z52" s="66"/>
      <c r="AA52" s="66" t="s">
        <v>77</v>
      </c>
      <c r="AB52" s="25" t="e">
        <f>T52-HLOOKUP(X52,Feuil1!$C$1:$BL$10,2,0)</f>
        <v>#N/A</v>
      </c>
      <c r="AC52" s="25" t="e">
        <f>T52-HLOOKUP(X52,Feuil1!$C$1:$BL$10,3,0)</f>
        <v>#N/A</v>
      </c>
      <c r="AD52" s="25" t="e">
        <f>T52-HLOOKUP(X52,Feuil1!$C$1:$BL$10,4,0)</f>
        <v>#N/A</v>
      </c>
      <c r="AE52" s="25" t="e">
        <f>T52-HLOOKUP(X52,Feuil1!$C$1:$BL$10,5,0)</f>
        <v>#N/A</v>
      </c>
      <c r="AF52" s="25" t="e">
        <f>T52-HLOOKUP(X52,Feuil1!$C$1:$BL$10,6,0)</f>
        <v>#N/A</v>
      </c>
      <c r="AG52" s="25" t="e">
        <f>T52-HLOOKUP(X52,Feuil1!$C$1:$BL$10,7,0)</f>
        <v>#N/A</v>
      </c>
      <c r="AH52" s="25" t="e">
        <f>T52-HLOOKUP(X52,Feuil1!$C$1:$BL$10,8,0)</f>
        <v>#N/A</v>
      </c>
      <c r="AI52" s="25" t="e">
        <f>T52-HLOOKUP(X52,Feuil1!$C$1:$BL$10,9,0)</f>
        <v>#N/A</v>
      </c>
      <c r="AJ52" s="67" t="e">
        <f>T52-HLOOKUP(X52,Feuil1!$C$1:$BL$10,10,0)</f>
        <v>#N/A</v>
      </c>
      <c r="AK52"/>
      <c r="AL52"/>
      <c r="AM52"/>
      <c r="AN52"/>
      <c r="AO52"/>
      <c r="AP52"/>
      <c r="AQ52" s="68" t="e">
        <f t="shared" si="0"/>
        <v>#N/A</v>
      </c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1">
      <c r="A53" s="69" t="s">
        <v>109</v>
      </c>
      <c r="B53" s="70" t="s">
        <v>115</v>
      </c>
      <c r="C53" s="71" t="s">
        <v>116</v>
      </c>
      <c r="D53" s="72">
        <v>1</v>
      </c>
      <c r="E53" s="73">
        <v>381666</v>
      </c>
      <c r="F53" s="74" t="s">
        <v>216</v>
      </c>
      <c r="G53" s="74" t="s">
        <v>217</v>
      </c>
      <c r="H53" s="75">
        <v>1994</v>
      </c>
      <c r="I53" s="76">
        <v>64.5</v>
      </c>
      <c r="J53" s="71" t="s">
        <v>119</v>
      </c>
      <c r="K53" s="77" t="s">
        <v>215</v>
      </c>
      <c r="L53" s="78">
        <v>75</v>
      </c>
      <c r="M53" s="78">
        <v>78</v>
      </c>
      <c r="N53" s="78">
        <v>81</v>
      </c>
      <c r="O53" s="79">
        <f>IF(H53="","",IF(MAXA(L53:N53)&lt;=0,0,MAXA(L53:N53)))</f>
        <v>81</v>
      </c>
      <c r="P53" s="78">
        <v>95</v>
      </c>
      <c r="Q53" s="78">
        <v>100</v>
      </c>
      <c r="R53" s="78">
        <v>102</v>
      </c>
      <c r="S53" s="79">
        <f>IF(H53="","",IF(MAXA(P53:R53)&lt;=0,0,MAXA(P53:R53)))</f>
        <v>102</v>
      </c>
      <c r="T53" s="80">
        <f>IF(H53="","",IF(OR(O53=0,S53=0),0,O53+S53))</f>
        <v>183</v>
      </c>
      <c r="U53" s="81"/>
      <c r="V53" s="82" t="str">
        <f>IF(H53="","",AQ53)</f>
        <v>INTB +</v>
      </c>
      <c r="W53" s="83">
        <f>IF(AJ53&gt;=0,AJ53,IF(AI53&gt;=0,AI53,IF(AH53&gt;=0,AH53,IF(AG53&gt;=0,AG53,IF(AF53&gt;=0,AF53,IF(AE53&gt;=0,AE53,IF(AD53&gt;=0,AD53,IF(AC53&gt;=0,AC53,AB53))))))))</f>
        <v>13</v>
      </c>
      <c r="X53" s="84" t="str">
        <f>IF(I53="","",IF(A53="H",IF(OR(H53="SEN",H53&lt;1996),VLOOKUP(I53,Feuil1!$A$11:$G$29,6),IF(AND(H53&gt;1995,H53&lt;1999),VLOOKUP(I53,Feuil1!$A$11:$G$29,5),IF(AND(H53&gt;1998,H53&lt;2001),VLOOKUP(I53,Feuil1!$A$11:$G$29,4),IF(AND(H53&gt;2000,H53&lt;2003),VLOOKUP(I53,Feuil1!$A$11:$G$29,3),VLOOKUP(I53,Feuil1!$A$11:$G$29,2))))),IF(OR(H53="SEN",H53&lt;1996),VLOOKUP(I53,Feuil1!$G$11:$L$25,6),IF(AND(H53&gt;1995,H53&lt;1999),VLOOKUP(I53,Feuil1!$G$11:$L$25,5),IF(AND(H53&gt;1998,H53&lt;2001),VLOOKUP(I53,Feuil1!$G$11:$L$25,4),IF(AND(H53&gt;2000,H53&lt;2003),VLOOKUP(I53,Feuil1!$G$11:$L$25,3),VLOOKUP(I53,Feuil1!$G$11:$L$25,2)))))))</f>
        <v>FS69</v>
      </c>
      <c r="Y53" s="85">
        <f>IF(I53="","",IF(A53="H",10^(0.794358141*LOG(I53/174.393)^2)*T53,IF(A53="F",10^(0.89726074*LOG(I53/148.026)^2)*T53,"")))</f>
        <v>239.4635526968381</v>
      </c>
      <c r="Z53" s="66"/>
      <c r="AA53" s="66" t="s">
        <v>77</v>
      </c>
      <c r="AB53" s="25">
        <f>T53-HLOOKUP(X53,Feuil1!$C$1:$BL$10,2,0)</f>
        <v>103</v>
      </c>
      <c r="AC53" s="25">
        <f>T53-HLOOKUP(X53,Feuil1!$C$1:$BL$10,3,0)</f>
        <v>93</v>
      </c>
      <c r="AD53" s="25">
        <f>T53-HLOOKUP(X53,Feuil1!$C$1:$BL$10,4,0)</f>
        <v>78</v>
      </c>
      <c r="AE53" s="25">
        <f>T53-HLOOKUP(X53,Feuil1!$C$1:$BL$10,5,0)</f>
        <v>63</v>
      </c>
      <c r="AF53" s="25">
        <f>T53-HLOOKUP(X53,Feuil1!$C$1:$BL$10,6,0)</f>
        <v>48</v>
      </c>
      <c r="AG53" s="25">
        <f>T53-HLOOKUP(X53,Feuil1!$C$1:$BL$10,7,0)</f>
        <v>33</v>
      </c>
      <c r="AH53" s="25">
        <f>T53-HLOOKUP(X53,Feuil1!$C$1:$BL$10,8,0)</f>
        <v>13</v>
      </c>
      <c r="AI53" s="25">
        <f>T53-HLOOKUP(X53,Feuil1!$C$1:$BL$10,9,0)</f>
        <v>-7</v>
      </c>
      <c r="AJ53" s="67">
        <f>T53-HLOOKUP(X53,Feuil1!$C$1:$BL$10,10,0)</f>
        <v>-22</v>
      </c>
      <c r="AK53"/>
      <c r="AL53"/>
      <c r="AM53"/>
      <c r="AN53"/>
      <c r="AO53"/>
      <c r="AP53"/>
      <c r="AQ53" s="68" t="str">
        <f t="shared" si="0"/>
        <v>INTB +</v>
      </c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4.25" customHeight="1">
      <c r="A54" s="49"/>
      <c r="B54" s="50"/>
      <c r="C54" s="51"/>
      <c r="D54" s="52"/>
      <c r="E54" s="53"/>
      <c r="F54" s="54"/>
      <c r="G54" s="54"/>
      <c r="H54" s="55"/>
      <c r="I54" s="56"/>
      <c r="J54" s="51"/>
      <c r="K54" s="57"/>
      <c r="L54" s="58"/>
      <c r="M54" s="58"/>
      <c r="N54" s="58"/>
      <c r="O54" s="59"/>
      <c r="P54" s="58"/>
      <c r="Q54" s="58"/>
      <c r="R54" s="58"/>
      <c r="S54" s="59"/>
      <c r="T54" s="60"/>
      <c r="U54" s="61"/>
      <c r="V54" s="62"/>
      <c r="W54" s="63"/>
      <c r="X54" s="64"/>
      <c r="Y54" s="65"/>
      <c r="Z54" s="66"/>
      <c r="AA54" s="66" t="s">
        <v>77</v>
      </c>
      <c r="AB54" s="25" t="e">
        <f>T54-HLOOKUP(X54,Feuil1!$C$1:$BL$10,2,0)</f>
        <v>#N/A</v>
      </c>
      <c r="AC54" s="25" t="e">
        <f>T54-HLOOKUP(X54,Feuil1!$C$1:$BL$10,3,0)</f>
        <v>#N/A</v>
      </c>
      <c r="AD54" s="25" t="e">
        <f>T54-HLOOKUP(X54,Feuil1!$C$1:$BL$10,4,0)</f>
        <v>#N/A</v>
      </c>
      <c r="AE54" s="25" t="e">
        <f>T54-HLOOKUP(X54,Feuil1!$C$1:$BL$10,5,0)</f>
        <v>#N/A</v>
      </c>
      <c r="AF54" s="25" t="e">
        <f>T54-HLOOKUP(X54,Feuil1!$C$1:$BL$10,6,0)</f>
        <v>#N/A</v>
      </c>
      <c r="AG54" s="25" t="e">
        <f>T54-HLOOKUP(X54,Feuil1!$C$1:$BL$10,7,0)</f>
        <v>#N/A</v>
      </c>
      <c r="AH54" s="25" t="e">
        <f>T54-HLOOKUP(X54,Feuil1!$C$1:$BL$10,8,0)</f>
        <v>#N/A</v>
      </c>
      <c r="AI54" s="25" t="e">
        <f>T54-HLOOKUP(X54,Feuil1!$C$1:$BL$10,9,0)</f>
        <v>#N/A</v>
      </c>
      <c r="AJ54" s="67" t="e">
        <f>T54-HLOOKUP(X54,Feuil1!$C$1:$BL$10,10,0)</f>
        <v>#N/A</v>
      </c>
      <c r="AK54"/>
      <c r="AL54"/>
      <c r="AM54"/>
      <c r="AN54"/>
      <c r="AO54"/>
      <c r="AP54"/>
      <c r="AQ54" s="68" t="e">
        <f t="shared" si="0"/>
        <v>#N/A</v>
      </c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1">
      <c r="A55" s="69" t="s">
        <v>109</v>
      </c>
      <c r="B55" s="70" t="s">
        <v>140</v>
      </c>
      <c r="C55" s="71" t="s">
        <v>141</v>
      </c>
      <c r="D55" s="72">
        <v>1</v>
      </c>
      <c r="E55" s="73">
        <v>287541</v>
      </c>
      <c r="F55" s="74" t="s">
        <v>218</v>
      </c>
      <c r="G55" s="74" t="s">
        <v>219</v>
      </c>
      <c r="H55" s="119">
        <v>1988</v>
      </c>
      <c r="I55" s="76">
        <v>74.76</v>
      </c>
      <c r="J55" s="71" t="s">
        <v>220</v>
      </c>
      <c r="K55" s="77" t="s">
        <v>109</v>
      </c>
      <c r="L55" s="78">
        <v>105</v>
      </c>
      <c r="M55" s="78">
        <v>-108</v>
      </c>
      <c r="N55" s="78">
        <v>109</v>
      </c>
      <c r="O55" s="79">
        <f>IF(H55="","",IF(MAXA(L55:N55)&lt;=0,0,MAXA(L55:N55)))</f>
        <v>109</v>
      </c>
      <c r="P55" s="78">
        <v>-135</v>
      </c>
      <c r="Q55" s="78">
        <v>135</v>
      </c>
      <c r="R55" s="78">
        <v>-138</v>
      </c>
      <c r="S55" s="79">
        <f>IF(H55="","",IF(MAXA(P55:R55)&lt;=0,0,MAXA(P55:R55)))</f>
        <v>135</v>
      </c>
      <c r="T55" s="80">
        <f>IF(H55="","",IF(OR(O55=0,S55=0),0,O55+S55))</f>
        <v>244</v>
      </c>
      <c r="U55" s="81"/>
      <c r="V55" s="82" t="str">
        <f>IF(H55="","",AQ55)</f>
        <v>OLY +</v>
      </c>
      <c r="W55" s="83">
        <f>IF(AJ55&gt;=0,AJ55,IF(AI55&gt;=0,AI55,IF(AH55&gt;=0,AH55,IF(AG55&gt;=0,AG55,IF(AF55&gt;=0,AF55,IF(AE55&gt;=0,AE55,IF(AD55&gt;=0,AD55,IF(AC55&gt;=0,AC55,AB55))))))))</f>
        <v>34</v>
      </c>
      <c r="X55" s="84" t="str">
        <f>IF(I55="","",IF(A55="H",IF(OR(H55="SEN",H55&lt;1996),VLOOKUP(I55,Feuil1!$A$11:$G$29,6),IF(AND(H55&gt;1995,H55&lt;1999),VLOOKUP(I55,Feuil1!$A$11:$G$29,5),IF(AND(H55&gt;1998,H55&lt;2001),VLOOKUP(I55,Feuil1!$A$11:$G$29,4),IF(AND(H55&gt;2000,H55&lt;2003),VLOOKUP(I55,Feuil1!$A$11:$G$29,3),VLOOKUP(I55,Feuil1!$A$11:$G$29,2))))),IF(OR(H55="SEN",H55&lt;1996),VLOOKUP(I55,Feuil1!$G$11:$L$25,6),IF(AND(H55&gt;1995,H55&lt;1999),VLOOKUP(I55,Feuil1!$G$11:$L$25,5),IF(AND(H55&gt;1998,H55&lt;2001),VLOOKUP(I55,Feuil1!$G$11:$L$25,4),IF(AND(H55&gt;2000,H55&lt;2003),VLOOKUP(I55,Feuil1!$G$11:$L$25,3),VLOOKUP(I55,Feuil1!$G$11:$L$25,2)))))))</f>
        <v>FS75</v>
      </c>
      <c r="Y55" s="85">
        <f>IF(I55="","",IF(A55="H",10^(0.794358141*LOG(I55/174.393)^2)*T55,IF(A55="F",10^(0.89726074*LOG(I55/148.026)^2)*T55,"")))</f>
        <v>292.65761523333265</v>
      </c>
      <c r="Z55" s="66"/>
      <c r="AA55" s="66" t="s">
        <v>77</v>
      </c>
      <c r="AB55" s="25">
        <f>T55-HLOOKUP(X55,Feuil1!$C$1:$BL$10,2,0)</f>
        <v>149</v>
      </c>
      <c r="AC55" s="25">
        <f>T55-HLOOKUP(X55,Feuil1!$C$1:$BL$10,3,0)</f>
        <v>139</v>
      </c>
      <c r="AD55" s="25">
        <f>T55-HLOOKUP(X55,Feuil1!$C$1:$BL$10,4,0)</f>
        <v>129</v>
      </c>
      <c r="AE55" s="25">
        <f>T55-HLOOKUP(X55,Feuil1!$C$1:$BL$10,5,0)</f>
        <v>114</v>
      </c>
      <c r="AF55" s="25">
        <f>T55-HLOOKUP(X55,Feuil1!$C$1:$BL$10,6,0)</f>
        <v>99</v>
      </c>
      <c r="AG55" s="25">
        <f>T55-HLOOKUP(X55,Feuil1!$C$1:$BL$10,7,0)</f>
        <v>84</v>
      </c>
      <c r="AH55" s="25">
        <f>T55-HLOOKUP(X55,Feuil1!$C$1:$BL$10,8,0)</f>
        <v>64</v>
      </c>
      <c r="AI55" s="25">
        <f>T55-HLOOKUP(X55,Feuil1!$C$1:$BL$10,9,0)</f>
        <v>49</v>
      </c>
      <c r="AJ55" s="67">
        <f>T55-HLOOKUP(X55,Feuil1!$C$1:$BL$10,10,0)</f>
        <v>34</v>
      </c>
      <c r="AK55"/>
      <c r="AL55"/>
      <c r="AM55"/>
      <c r="AN55"/>
      <c r="AO55"/>
      <c r="AP55"/>
      <c r="AQ55" s="68" t="str">
        <f t="shared" si="0"/>
        <v>OLY +</v>
      </c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4.25" customHeight="1">
      <c r="A56" s="49"/>
      <c r="B56" s="50"/>
      <c r="C56" s="51"/>
      <c r="D56" s="52"/>
      <c r="E56" s="53"/>
      <c r="F56" s="54"/>
      <c r="G56" s="54"/>
      <c r="H56" s="55"/>
      <c r="I56" s="56"/>
      <c r="J56" s="51"/>
      <c r="K56" s="57"/>
      <c r="L56" s="58"/>
      <c r="M56" s="58"/>
      <c r="N56" s="58"/>
      <c r="O56" s="59"/>
      <c r="P56" s="58"/>
      <c r="Q56" s="58"/>
      <c r="R56" s="58"/>
      <c r="S56" s="59"/>
      <c r="T56" s="60"/>
      <c r="U56" s="61"/>
      <c r="V56" s="62"/>
      <c r="W56" s="63"/>
      <c r="X56" s="64"/>
      <c r="Y56" s="65"/>
      <c r="Z56" s="66"/>
      <c r="AA56" s="66" t="s">
        <v>77</v>
      </c>
      <c r="AB56" s="25" t="e">
        <f>T56-HLOOKUP(X56,Feuil1!$C$1:$BL$10,2,0)</f>
        <v>#N/A</v>
      </c>
      <c r="AC56" s="25" t="e">
        <f>T56-HLOOKUP(X56,Feuil1!$C$1:$BL$10,3,0)</f>
        <v>#N/A</v>
      </c>
      <c r="AD56" s="25" t="e">
        <f>T56-HLOOKUP(X56,Feuil1!$C$1:$BL$10,4,0)</f>
        <v>#N/A</v>
      </c>
      <c r="AE56" s="25" t="e">
        <f>T56-HLOOKUP(X56,Feuil1!$C$1:$BL$10,5,0)</f>
        <v>#N/A</v>
      </c>
      <c r="AF56" s="25" t="e">
        <f>T56-HLOOKUP(X56,Feuil1!$C$1:$BL$10,6,0)</f>
        <v>#N/A</v>
      </c>
      <c r="AG56" s="25" t="e">
        <f>T56-HLOOKUP(X56,Feuil1!$C$1:$BL$10,7,0)</f>
        <v>#N/A</v>
      </c>
      <c r="AH56" s="25" t="e">
        <f>T56-HLOOKUP(X56,Feuil1!$C$1:$BL$10,8,0)</f>
        <v>#N/A</v>
      </c>
      <c r="AI56" s="25" t="e">
        <f>T56-HLOOKUP(X56,Feuil1!$C$1:$BL$10,9,0)</f>
        <v>#N/A</v>
      </c>
      <c r="AJ56" s="67" t="e">
        <f>T56-HLOOKUP(X56,Feuil1!$C$1:$BL$10,10,0)</f>
        <v>#N/A</v>
      </c>
      <c r="AK56"/>
      <c r="AL56"/>
      <c r="AM56"/>
      <c r="AN56"/>
      <c r="AO56"/>
      <c r="AP56"/>
      <c r="AQ56" s="68" t="e">
        <f t="shared" si="0"/>
        <v>#N/A</v>
      </c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1">
      <c r="A57" s="69" t="s">
        <v>109</v>
      </c>
      <c r="B57" s="103" t="s">
        <v>140</v>
      </c>
      <c r="C57" s="104" t="s">
        <v>141</v>
      </c>
      <c r="D57" s="105">
        <v>1</v>
      </c>
      <c r="E57" s="106">
        <v>287541</v>
      </c>
      <c r="F57" s="107" t="s">
        <v>218</v>
      </c>
      <c r="G57" s="107" t="s">
        <v>219</v>
      </c>
      <c r="H57" s="118">
        <v>1988</v>
      </c>
      <c r="I57" s="109">
        <v>75.75</v>
      </c>
      <c r="J57" s="104" t="s">
        <v>220</v>
      </c>
      <c r="K57" s="110" t="s">
        <v>109</v>
      </c>
      <c r="L57" s="111">
        <v>100</v>
      </c>
      <c r="M57" s="111">
        <v>105</v>
      </c>
      <c r="N57" s="111">
        <v>108</v>
      </c>
      <c r="O57" s="112">
        <f>IF(H57="","",IF(MAXA(L57:N57)&lt;=0,0,MAXA(L57:N57)))</f>
        <v>108</v>
      </c>
      <c r="P57" s="111">
        <v>120</v>
      </c>
      <c r="Q57" s="111">
        <v>130</v>
      </c>
      <c r="R57" s="111">
        <v>136</v>
      </c>
      <c r="S57" s="112">
        <f>IF(H57="","",IF(MAXA(P57:R57)&lt;=0,0,MAXA(P57:R57)))</f>
        <v>136</v>
      </c>
      <c r="T57" s="113">
        <f>IF(H57="","",IF(OR(O57=0,S57=0),0,O57+S57))</f>
        <v>244</v>
      </c>
      <c r="U57" s="114"/>
      <c r="V57" s="115" t="str">
        <f>IF(H57="","",AQ57)</f>
        <v>OLY +</v>
      </c>
      <c r="W57" s="116">
        <f>IF(AJ57&gt;=0,AJ57,IF(AI57&gt;=0,AI57,IF(AH57&gt;=0,AH57,IF(AG57&gt;=0,AG57,IF(AF57&gt;=0,AF57,IF(AE57&gt;=0,AE57,IF(AD57&gt;=0,AD57,IF(AC57&gt;=0,AC57,AB57))))))))</f>
        <v>19</v>
      </c>
      <c r="X57" s="117" t="str">
        <f>IF(I57="","",IF(A57="H",IF(OR(H57="SEN",H57&lt;1996),VLOOKUP(I57,Feuil1!$A$11:$G$29,6),IF(AND(H57&gt;1995,H57&lt;1999),VLOOKUP(I57,Feuil1!$A$11:$G$29,5),IF(AND(H57&gt;1998,H57&lt;2001),VLOOKUP(I57,Feuil1!$A$11:$G$29,4),IF(AND(H57&gt;2000,H57&lt;2003),VLOOKUP(I57,Feuil1!$A$11:$G$29,3),VLOOKUP(I57,Feuil1!$A$11:$G$29,2))))),IF(OR(H57="SEN",H57&lt;1996),VLOOKUP(I57,Feuil1!$G$11:$L$25,6),IF(AND(H57&gt;1995,H57&lt;1999),VLOOKUP(I57,Feuil1!$G$11:$L$25,5),IF(AND(H57&gt;1998,H57&lt;2001),VLOOKUP(I57,Feuil1!$G$11:$L$25,4),IF(AND(H57&gt;2000,H57&lt;2003),VLOOKUP(I57,Feuil1!$G$11:$L$25,3),VLOOKUP(I57,Feuil1!$G$11:$L$25,2)))))))</f>
        <v>FS+75</v>
      </c>
      <c r="Y57" s="85">
        <f>IF(I57="","",IF(A57="H",10^(0.794358141*LOG(I57/174.393)^2)*T57,IF(A57="F",10^(0.89726074*LOG(I57/148.026)^2)*T57,"")))</f>
        <v>290.6346945283131</v>
      </c>
      <c r="Z57" s="66"/>
      <c r="AA57" s="66" t="s">
        <v>77</v>
      </c>
      <c r="AB57" s="25">
        <f>T57-HLOOKUP(X57,Feuil1!$C$1:$BL$10,2,0)</f>
        <v>144</v>
      </c>
      <c r="AC57" s="25">
        <f>T57-HLOOKUP(X57,Feuil1!$C$1:$BL$10,3,0)</f>
        <v>134</v>
      </c>
      <c r="AD57" s="25">
        <f>T57-HLOOKUP(X57,Feuil1!$C$1:$BL$10,4,0)</f>
        <v>119</v>
      </c>
      <c r="AE57" s="25">
        <f>T57-HLOOKUP(X57,Feuil1!$C$1:$BL$10,5,0)</f>
        <v>104</v>
      </c>
      <c r="AF57" s="25">
        <f>T57-HLOOKUP(X57,Feuil1!$C$1:$BL$10,6,0)</f>
        <v>94</v>
      </c>
      <c r="AG57" s="25">
        <f>T57-HLOOKUP(X57,Feuil1!$C$1:$BL$10,7,0)</f>
        <v>74</v>
      </c>
      <c r="AH57" s="25">
        <f>T57-HLOOKUP(X57,Feuil1!$C$1:$BL$10,8,0)</f>
        <v>54</v>
      </c>
      <c r="AI57" s="25">
        <f>T57-HLOOKUP(X57,Feuil1!$C$1:$BL$10,9,0)</f>
        <v>34</v>
      </c>
      <c r="AJ57" s="67">
        <f>T57-HLOOKUP(X57,Feuil1!$C$1:$BL$10,10,0)</f>
        <v>19</v>
      </c>
      <c r="AK57"/>
      <c r="AL57"/>
      <c r="AM57"/>
      <c r="AN57"/>
      <c r="AO57"/>
      <c r="AP57"/>
      <c r="AQ57" s="68" t="str">
        <f t="shared" si="0"/>
        <v>OLY +</v>
      </c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21">
      <c r="A58" s="69" t="s">
        <v>109</v>
      </c>
      <c r="B58" s="70" t="s">
        <v>164</v>
      </c>
      <c r="C58" s="71" t="s">
        <v>165</v>
      </c>
      <c r="D58" s="72">
        <v>2</v>
      </c>
      <c r="E58" s="73">
        <v>374914</v>
      </c>
      <c r="F58" s="74" t="s">
        <v>221</v>
      </c>
      <c r="G58" s="74" t="s">
        <v>222</v>
      </c>
      <c r="H58" s="75">
        <v>1994</v>
      </c>
      <c r="I58" s="76">
        <v>84.36</v>
      </c>
      <c r="J58" s="71" t="s">
        <v>223</v>
      </c>
      <c r="K58" s="77" t="s">
        <v>224</v>
      </c>
      <c r="L58" s="78">
        <v>96</v>
      </c>
      <c r="M58" s="78">
        <v>-100</v>
      </c>
      <c r="N58" s="78">
        <v>100</v>
      </c>
      <c r="O58" s="79">
        <f>IF(H58="","",IF(MAXA(L58:N58)&lt;=0,0,MAXA(L58:N58)))</f>
        <v>100</v>
      </c>
      <c r="P58" s="78">
        <v>123</v>
      </c>
      <c r="Q58" s="78">
        <v>126</v>
      </c>
      <c r="R58" s="78">
        <v>129</v>
      </c>
      <c r="S58" s="79">
        <f>IF(H58="","",IF(MAXA(P58:R58)&lt;=0,0,MAXA(P58:R58)))</f>
        <v>129</v>
      </c>
      <c r="T58" s="80">
        <f>IF(H58="","",IF(OR(O58=0,S58=0),0,O58+S58))</f>
        <v>229</v>
      </c>
      <c r="U58" s="81"/>
      <c r="V58" s="82" t="str">
        <f>IF(H58="","",AQ58)</f>
        <v>OLY +</v>
      </c>
      <c r="W58" s="83">
        <f>IF(AJ58&gt;=0,AJ58,IF(AI58&gt;=0,AI58,IF(AH58&gt;=0,AH58,IF(AG58&gt;=0,AG58,IF(AF58&gt;=0,AF58,IF(AE58&gt;=0,AE58,IF(AD58&gt;=0,AD58,IF(AC58&gt;=0,AC58,AB58))))))))</f>
        <v>4</v>
      </c>
      <c r="X58" s="84" t="str">
        <f>IF(I58="","",IF(A58="H",IF(OR(H58="SEN",H58&lt;1996),VLOOKUP(I58,Feuil1!$A$11:$G$29,6),IF(AND(H58&gt;1995,H58&lt;1999),VLOOKUP(I58,Feuil1!$A$11:$G$29,5),IF(AND(H58&gt;1998,H58&lt;2001),VLOOKUP(I58,Feuil1!$A$11:$G$29,4),IF(AND(H58&gt;2000,H58&lt;2003),VLOOKUP(I58,Feuil1!$A$11:$G$29,3),VLOOKUP(I58,Feuil1!$A$11:$G$29,2))))),IF(OR(H58="SEN",H58&lt;1996),VLOOKUP(I58,Feuil1!$G$11:$L$25,6),IF(AND(H58&gt;1995,H58&lt;1999),VLOOKUP(I58,Feuil1!$G$11:$L$25,5),IF(AND(H58&gt;1998,H58&lt;2001),VLOOKUP(I58,Feuil1!$G$11:$L$25,4),IF(AND(H58&gt;2000,H58&lt;2003),VLOOKUP(I58,Feuil1!$G$11:$L$25,3),VLOOKUP(I58,Feuil1!$G$11:$L$25,2)))))))</f>
        <v>FS+75</v>
      </c>
      <c r="Y58" s="85">
        <f>IF(I58="","",IF(A58="H",10^(0.794358141*LOG(I58/174.393)^2)*T58,IF(A58="F",10^(0.89726074*LOG(I58/148.026)^2)*T58,"")))</f>
        <v>259.0258062040033</v>
      </c>
      <c r="Z58" s="66"/>
      <c r="AA58" s="66" t="s">
        <v>77</v>
      </c>
      <c r="AB58" s="25">
        <f>T58-HLOOKUP(X58,Feuil1!$C$1:$BL$10,2,0)</f>
        <v>129</v>
      </c>
      <c r="AC58" s="25">
        <f>T58-HLOOKUP(X58,Feuil1!$C$1:$BL$10,3,0)</f>
        <v>119</v>
      </c>
      <c r="AD58" s="25">
        <f>T58-HLOOKUP(X58,Feuil1!$C$1:$BL$10,4,0)</f>
        <v>104</v>
      </c>
      <c r="AE58" s="25">
        <f>T58-HLOOKUP(X58,Feuil1!$C$1:$BL$10,5,0)</f>
        <v>89</v>
      </c>
      <c r="AF58" s="25">
        <f>T58-HLOOKUP(X58,Feuil1!$C$1:$BL$10,6,0)</f>
        <v>79</v>
      </c>
      <c r="AG58" s="25">
        <f>T58-HLOOKUP(X58,Feuil1!$C$1:$BL$10,7,0)</f>
        <v>59</v>
      </c>
      <c r="AH58" s="25">
        <f>T58-HLOOKUP(X58,Feuil1!$C$1:$BL$10,8,0)</f>
        <v>39</v>
      </c>
      <c r="AI58" s="25">
        <f>T58-HLOOKUP(X58,Feuil1!$C$1:$BL$10,9,0)</f>
        <v>19</v>
      </c>
      <c r="AJ58" s="67">
        <f>T58-HLOOKUP(X58,Feuil1!$C$1:$BL$10,10,0)</f>
        <v>4</v>
      </c>
      <c r="AK58"/>
      <c r="AL58"/>
      <c r="AM58"/>
      <c r="AN58"/>
      <c r="AO58"/>
      <c r="AP58"/>
      <c r="AQ58" s="68" t="str">
        <f t="shared" si="0"/>
        <v>OLY +</v>
      </c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1">
      <c r="A59" s="69" t="s">
        <v>109</v>
      </c>
      <c r="B59" s="70" t="s">
        <v>177</v>
      </c>
      <c r="C59" s="71" t="s">
        <v>178</v>
      </c>
      <c r="D59" s="72">
        <v>3</v>
      </c>
      <c r="E59" s="73"/>
      <c r="F59" s="74" t="s">
        <v>225</v>
      </c>
      <c r="G59" s="74" t="s">
        <v>226</v>
      </c>
      <c r="H59" s="75">
        <v>1982</v>
      </c>
      <c r="I59" s="76">
        <v>84.32</v>
      </c>
      <c r="J59" s="71" t="s">
        <v>227</v>
      </c>
      <c r="K59" s="77" t="s">
        <v>109</v>
      </c>
      <c r="L59" s="78">
        <v>-88</v>
      </c>
      <c r="M59" s="78">
        <v>88</v>
      </c>
      <c r="N59" s="78">
        <v>90</v>
      </c>
      <c r="O59" s="79">
        <f>IF(H59="","",IF(MAXA(L59:N59)&lt;=0,0,MAXA(L59:N59)))</f>
        <v>90</v>
      </c>
      <c r="P59" s="78">
        <v>110</v>
      </c>
      <c r="Q59" s="78">
        <v>115</v>
      </c>
      <c r="R59" s="78">
        <v>-117</v>
      </c>
      <c r="S59" s="79">
        <f>IF(H59="","",IF(MAXA(P59:R59)&lt;=0,0,MAXA(P59:R59)))</f>
        <v>115</v>
      </c>
      <c r="T59" s="80">
        <f>IF(H59="","",IF(OR(O59=0,S59=0),0,O59+S59))</f>
        <v>205</v>
      </c>
      <c r="U59" s="81"/>
      <c r="V59" s="82" t="str">
        <f>IF(H59="","",AQ59)</f>
        <v>INTB +</v>
      </c>
      <c r="W59" s="83">
        <f>IF(AJ59&gt;=0,AJ59,IF(AI59&gt;=0,AI59,IF(AH59&gt;=0,AH59,IF(AG59&gt;=0,AG59,IF(AF59&gt;=0,AF59,IF(AE59&gt;=0,AE59,IF(AD59&gt;=0,AD59,IF(AC59&gt;=0,AC59,AB59))))))))</f>
        <v>15</v>
      </c>
      <c r="X59" s="84" t="str">
        <f>IF(I59="","",IF(A59="H",IF(OR(H59="SEN",H59&lt;1996),VLOOKUP(I59,Feuil1!$A$11:$G$29,6),IF(AND(H59&gt;1995,H59&lt;1999),VLOOKUP(I59,Feuil1!$A$11:$G$29,5),IF(AND(H59&gt;1998,H59&lt;2001),VLOOKUP(I59,Feuil1!$A$11:$G$29,4),IF(AND(H59&gt;2000,H59&lt;2003),VLOOKUP(I59,Feuil1!$A$11:$G$29,3),VLOOKUP(I59,Feuil1!$A$11:$G$29,2))))),IF(OR(H59="SEN",H59&lt;1996),VLOOKUP(I59,Feuil1!$G$11:$L$25,6),IF(AND(H59&gt;1995,H59&lt;1999),VLOOKUP(I59,Feuil1!$G$11:$L$25,5),IF(AND(H59&gt;1998,H59&lt;2001),VLOOKUP(I59,Feuil1!$G$11:$L$25,4),IF(AND(H59&gt;2000,H59&lt;2003),VLOOKUP(I59,Feuil1!$G$11:$L$25,3),VLOOKUP(I59,Feuil1!$G$11:$L$25,2)))))))</f>
        <v>FS+75</v>
      </c>
      <c r="Y59" s="85">
        <f>IF(I59="","",IF(A59="H",10^(0.794358141*LOG(I59/174.393)^2)*T59,IF(A59="F",10^(0.89726074*LOG(I59/148.026)^2)*T59,"")))</f>
        <v>231.9272152374298</v>
      </c>
      <c r="Z59" s="66"/>
      <c r="AA59" s="66" t="s">
        <v>77</v>
      </c>
      <c r="AB59" s="25">
        <f>T59-HLOOKUP(X59,Feuil1!$C$1:$BL$10,2,0)</f>
        <v>105</v>
      </c>
      <c r="AC59" s="25">
        <f>T59-HLOOKUP(X59,Feuil1!$C$1:$BL$10,3,0)</f>
        <v>95</v>
      </c>
      <c r="AD59" s="25">
        <f>T59-HLOOKUP(X59,Feuil1!$C$1:$BL$10,4,0)</f>
        <v>80</v>
      </c>
      <c r="AE59" s="25">
        <f>T59-HLOOKUP(X59,Feuil1!$C$1:$BL$10,5,0)</f>
        <v>65</v>
      </c>
      <c r="AF59" s="25">
        <f>T59-HLOOKUP(X59,Feuil1!$C$1:$BL$10,6,0)</f>
        <v>55</v>
      </c>
      <c r="AG59" s="25">
        <f>T59-HLOOKUP(X59,Feuil1!$C$1:$BL$10,7,0)</f>
        <v>35</v>
      </c>
      <c r="AH59" s="25">
        <f>T59-HLOOKUP(X59,Feuil1!$C$1:$BL$10,8,0)</f>
        <v>15</v>
      </c>
      <c r="AI59" s="25">
        <f>T59-HLOOKUP(X59,Feuil1!$C$1:$BL$10,9,0)</f>
        <v>-5</v>
      </c>
      <c r="AJ59" s="67">
        <f>T59-HLOOKUP(X59,Feuil1!$C$1:$BL$10,10,0)</f>
        <v>-20</v>
      </c>
      <c r="AK59"/>
      <c r="AL59"/>
      <c r="AM59"/>
      <c r="AN59"/>
      <c r="AO59"/>
      <c r="AP59"/>
      <c r="AQ59" s="68" t="str">
        <f t="shared" si="0"/>
        <v>INTB +</v>
      </c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21">
      <c r="A60" s="86"/>
      <c r="B60" s="87"/>
      <c r="C60" s="88"/>
      <c r="D60" s="89"/>
      <c r="E60" s="90"/>
      <c r="F60" s="91"/>
      <c r="G60" s="91"/>
      <c r="H60" s="92"/>
      <c r="I60" s="93"/>
      <c r="J60" s="88"/>
      <c r="K60" s="94"/>
      <c r="L60" s="95"/>
      <c r="M60" s="95"/>
      <c r="N60" s="95"/>
      <c r="O60" s="96"/>
      <c r="P60" s="95"/>
      <c r="Q60" s="95"/>
      <c r="R60" s="95"/>
      <c r="S60" s="96"/>
      <c r="T60" s="97"/>
      <c r="U60" s="98"/>
      <c r="V60" s="99"/>
      <c r="W60" s="100"/>
      <c r="X60" s="101"/>
      <c r="Y60" s="102"/>
      <c r="Z60" s="66"/>
      <c r="AA60" s="66" t="s">
        <v>77</v>
      </c>
      <c r="AB60" s="25" t="e">
        <f>T60-HLOOKUP(X60,Feuil1!$C$1:$BL$10,2,0)</f>
        <v>#N/A</v>
      </c>
      <c r="AC60" s="25" t="e">
        <f>T60-HLOOKUP(X60,Feuil1!$C$1:$BL$10,3,0)</f>
        <v>#N/A</v>
      </c>
      <c r="AD60" s="25" t="e">
        <f>T60-HLOOKUP(X60,Feuil1!$C$1:$BL$10,4,0)</f>
        <v>#N/A</v>
      </c>
      <c r="AE60" s="25" t="e">
        <f>T60-HLOOKUP(X60,Feuil1!$C$1:$BL$10,5,0)</f>
        <v>#N/A</v>
      </c>
      <c r="AF60" s="25" t="e">
        <f>T60-HLOOKUP(X60,Feuil1!$C$1:$BL$10,6,0)</f>
        <v>#N/A</v>
      </c>
      <c r="AG60" s="25" t="e">
        <f>T60-HLOOKUP(X60,Feuil1!$C$1:$BL$10,7,0)</f>
        <v>#N/A</v>
      </c>
      <c r="AH60" s="25" t="e">
        <f>T60-HLOOKUP(X60,Feuil1!$C$1:$BL$10,8,0)</f>
        <v>#N/A</v>
      </c>
      <c r="AI60" s="25" t="e">
        <f>T60-HLOOKUP(X60,Feuil1!$C$1:$BL$10,9,0)</f>
        <v>#N/A</v>
      </c>
      <c r="AJ60" s="67" t="e">
        <f>T60-HLOOKUP(X60,Feuil1!$C$1:$BL$10,10,0)</f>
        <v>#N/A</v>
      </c>
      <c r="AK60"/>
      <c r="AL60"/>
      <c r="AM60"/>
      <c r="AN60"/>
      <c r="AO60"/>
      <c r="AP60"/>
      <c r="AQ60" s="68" t="e">
        <f t="shared" si="0"/>
        <v>#N/A</v>
      </c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.75">
      <c r="A61" s="120"/>
      <c r="B61" s="121"/>
      <c r="C61" s="121"/>
      <c r="D61" s="121"/>
      <c r="E61" s="122"/>
      <c r="F61" s="123"/>
      <c r="G61" s="124"/>
      <c r="H61" s="124"/>
      <c r="I61" s="124"/>
      <c r="J61" s="124"/>
      <c r="K61" s="124"/>
      <c r="L61" s="125"/>
      <c r="M61" s="126" t="s">
        <v>77</v>
      </c>
      <c r="N61" s="126" t="s">
        <v>77</v>
      </c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66"/>
      <c r="AA61" s="66" t="s">
        <v>77</v>
      </c>
      <c r="AB61" s="25" t="e">
        <f>T61-HLOOKUP(X61,Feuil1!$C$1:$BL$10,2,0)</f>
        <v>#N/A</v>
      </c>
      <c r="AC61" s="25" t="e">
        <f>T61-HLOOKUP(X61,Feuil1!$C$1:$BL$10,3,0)</f>
        <v>#N/A</v>
      </c>
      <c r="AD61" s="25" t="e">
        <f>T61-HLOOKUP(X61,Feuil1!$C$1:$BL$10,4,0)</f>
        <v>#N/A</v>
      </c>
      <c r="AE61" s="25" t="e">
        <f>T61-HLOOKUP(X61,Feuil1!$C$1:$BL$10,5,0)</f>
        <v>#N/A</v>
      </c>
      <c r="AF61" s="25" t="e">
        <f>T61-HLOOKUP(X61,Feuil1!$C$1:$BL$10,6,0)</f>
        <v>#N/A</v>
      </c>
      <c r="AG61" s="25" t="e">
        <f>T61-HLOOKUP(X61,Feuil1!$C$1:$BL$10,7,0)</f>
        <v>#N/A</v>
      </c>
      <c r="AH61" s="25" t="e">
        <f>T61-HLOOKUP(X61,Feuil1!$C$1:$BL$10,8,0)</f>
        <v>#N/A</v>
      </c>
      <c r="AI61" s="25" t="e">
        <f>T61-HLOOKUP(X61,Feuil1!$C$1:$BL$10,9,0)</f>
        <v>#N/A</v>
      </c>
      <c r="AJ61" s="67" t="e">
        <f>T61-HLOOKUP(X61,Feuil1!$C$1:$BL$10,10,0)</f>
        <v>#N/A</v>
      </c>
      <c r="AK61"/>
      <c r="AL61"/>
      <c r="AM61"/>
      <c r="AN61"/>
      <c r="AO61"/>
      <c r="AP61"/>
      <c r="AQ61" s="68" t="e">
        <f t="shared" si="0"/>
        <v>#N/A</v>
      </c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.75">
      <c r="A62" s="120"/>
      <c r="B62" s="120"/>
      <c r="C62" s="120"/>
      <c r="D62" s="127"/>
      <c r="E62" s="120"/>
      <c r="F62"/>
      <c r="G62"/>
      <c r="H62" s="128" t="s">
        <v>77</v>
      </c>
      <c r="I62"/>
      <c r="J62" s="129"/>
      <c r="K62"/>
      <c r="L62"/>
      <c r="M62"/>
      <c r="N62"/>
      <c r="O62"/>
      <c r="P62"/>
      <c r="Q62"/>
      <c r="R62"/>
      <c r="S62"/>
      <c r="T62"/>
      <c r="U62"/>
      <c r="V62"/>
      <c r="W62" s="130"/>
      <c r="X62" s="129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.75">
      <c r="A63" s="120"/>
      <c r="B63" s="120"/>
      <c r="C63" s="120"/>
      <c r="D63" s="127"/>
      <c r="E63" s="120"/>
      <c r="F63"/>
      <c r="G63"/>
      <c r="H63" s="128" t="s">
        <v>77</v>
      </c>
      <c r="I63"/>
      <c r="J63" s="129"/>
      <c r="K63"/>
      <c r="L63"/>
      <c r="M63"/>
      <c r="N63"/>
      <c r="O63"/>
      <c r="P63"/>
      <c r="Q63"/>
      <c r="R63"/>
      <c r="S63"/>
      <c r="T63"/>
      <c r="U63"/>
      <c r="V63"/>
      <c r="W63" s="130"/>
      <c r="X63" s="129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.75">
      <c r="A64" s="120"/>
      <c r="B64" s="120"/>
      <c r="C64" s="120"/>
      <c r="D64" s="127"/>
      <c r="E64" s="120"/>
      <c r="F64"/>
      <c r="G64"/>
      <c r="H64" s="128" t="s">
        <v>77</v>
      </c>
      <c r="I64"/>
      <c r="J64" s="129"/>
      <c r="K64"/>
      <c r="L64"/>
      <c r="M64"/>
      <c r="N64"/>
      <c r="O64"/>
      <c r="P64"/>
      <c r="Q64"/>
      <c r="R64"/>
      <c r="S64"/>
      <c r="T64"/>
      <c r="U64"/>
      <c r="V64"/>
      <c r="W64" s="130"/>
      <c r="X64" s="129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.75">
      <c r="A65" s="120"/>
      <c r="B65" s="120"/>
      <c r="C65" s="120"/>
      <c r="D65" s="127"/>
      <c r="E65" s="120"/>
      <c r="F65"/>
      <c r="G65"/>
      <c r="H65" s="128" t="s">
        <v>77</v>
      </c>
      <c r="I65"/>
      <c r="J65" s="129"/>
      <c r="K65"/>
      <c r="L65"/>
      <c r="M65"/>
      <c r="N65"/>
      <c r="O65"/>
      <c r="P65"/>
      <c r="Q65"/>
      <c r="R65"/>
      <c r="S65"/>
      <c r="T65"/>
      <c r="U65"/>
      <c r="V65"/>
      <c r="W65" s="130"/>
      <c r="X65" s="129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.75">
      <c r="A66" s="120"/>
      <c r="B66" s="120"/>
      <c r="C66" s="120"/>
      <c r="D66" s="127"/>
      <c r="E66" s="120"/>
      <c r="F66"/>
      <c r="G66"/>
      <c r="H66" s="128" t="s">
        <v>77</v>
      </c>
      <c r="I66"/>
      <c r="J66" s="129"/>
      <c r="K66"/>
      <c r="L66"/>
      <c r="M66"/>
      <c r="N66"/>
      <c r="O66"/>
      <c r="P66"/>
      <c r="Q66"/>
      <c r="R66"/>
      <c r="S66"/>
      <c r="T66"/>
      <c r="U66"/>
      <c r="V66"/>
      <c r="W66" s="130"/>
      <c r="X66" s="129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.75">
      <c r="A67" s="120"/>
      <c r="B67" s="120"/>
      <c r="C67" s="120"/>
      <c r="D67" s="127"/>
      <c r="E67" s="120"/>
      <c r="F67"/>
      <c r="G67"/>
      <c r="H67" s="128" t="s">
        <v>77</v>
      </c>
      <c r="I67"/>
      <c r="J67" s="129"/>
      <c r="K67"/>
      <c r="L67"/>
      <c r="M67"/>
      <c r="N67"/>
      <c r="O67"/>
      <c r="P67"/>
      <c r="Q67"/>
      <c r="R67"/>
      <c r="S67"/>
      <c r="T67"/>
      <c r="U67"/>
      <c r="V67"/>
      <c r="W67" s="130"/>
      <c r="X67" s="129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.75">
      <c r="A68" s="120"/>
      <c r="B68" s="120"/>
      <c r="C68" s="120"/>
      <c r="D68" s="127"/>
      <c r="E68" s="120"/>
      <c r="F68"/>
      <c r="G68"/>
      <c r="H68" s="128" t="s">
        <v>77</v>
      </c>
      <c r="I68"/>
      <c r="J68" s="129"/>
      <c r="K68"/>
      <c r="L68"/>
      <c r="M68"/>
      <c r="N68"/>
      <c r="O68"/>
      <c r="P68"/>
      <c r="Q68"/>
      <c r="R68"/>
      <c r="S68"/>
      <c r="T68"/>
      <c r="U68"/>
      <c r="V68"/>
      <c r="W68" s="130"/>
      <c r="X68" s="129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5.75">
      <c r="A69" s="120"/>
      <c r="B69" s="120"/>
      <c r="C69" s="120"/>
      <c r="D69" s="127"/>
      <c r="E69" s="120"/>
      <c r="F69"/>
      <c r="G69"/>
      <c r="H69" s="128" t="s">
        <v>77</v>
      </c>
      <c r="I69"/>
      <c r="J69" s="129"/>
      <c r="K69"/>
      <c r="L69"/>
      <c r="M69"/>
      <c r="N69"/>
      <c r="O69"/>
      <c r="P69"/>
      <c r="Q69"/>
      <c r="R69"/>
      <c r="S69"/>
      <c r="T69"/>
      <c r="U69"/>
      <c r="V69"/>
      <c r="W69" s="130"/>
      <c r="X69" s="12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5.75">
      <c r="A70" s="120"/>
      <c r="B70" s="120"/>
      <c r="C70" s="120"/>
      <c r="D70" s="127"/>
      <c r="E70" s="120"/>
      <c r="F70"/>
      <c r="G70"/>
      <c r="H70" s="128" t="s">
        <v>77</v>
      </c>
      <c r="I70"/>
      <c r="J70" s="129"/>
      <c r="K70"/>
      <c r="L70"/>
      <c r="M70"/>
      <c r="N70"/>
      <c r="O70"/>
      <c r="P70"/>
      <c r="Q70"/>
      <c r="R70"/>
      <c r="S70"/>
      <c r="T70"/>
      <c r="U70"/>
      <c r="V70"/>
      <c r="W70" s="130"/>
      <c r="X70" s="129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5.75">
      <c r="A71" s="120"/>
      <c r="B71" s="120"/>
      <c r="C71" s="120"/>
      <c r="D71" s="127"/>
      <c r="E71" s="120"/>
      <c r="F71"/>
      <c r="G71"/>
      <c r="H71" s="128" t="s">
        <v>77</v>
      </c>
      <c r="I71"/>
      <c r="J71" s="129"/>
      <c r="K71"/>
      <c r="L71"/>
      <c r="M71"/>
      <c r="N71"/>
      <c r="O71"/>
      <c r="P71"/>
      <c r="Q71"/>
      <c r="R71"/>
      <c r="S71"/>
      <c r="T71"/>
      <c r="U71"/>
      <c r="V71"/>
      <c r="W71" s="130"/>
      <c r="X71" s="129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.75">
      <c r="A72" s="120"/>
      <c r="B72" s="120"/>
      <c r="C72" s="120"/>
      <c r="D72" s="127"/>
      <c r="E72" s="120"/>
      <c r="F72"/>
      <c r="G72"/>
      <c r="H72" s="128" t="s">
        <v>77</v>
      </c>
      <c r="I72"/>
      <c r="J72" s="129"/>
      <c r="K72"/>
      <c r="L72"/>
      <c r="M72"/>
      <c r="N72"/>
      <c r="O72"/>
      <c r="P72"/>
      <c r="Q72"/>
      <c r="R72"/>
      <c r="S72"/>
      <c r="T72"/>
      <c r="U72"/>
      <c r="V72"/>
      <c r="W72" s="130"/>
      <c r="X72" s="129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5.75">
      <c r="A73" s="120"/>
      <c r="B73" s="120"/>
      <c r="C73" s="120"/>
      <c r="D73" s="127"/>
      <c r="E73" s="120"/>
      <c r="F73"/>
      <c r="G73"/>
      <c r="H73" s="128" t="s">
        <v>77</v>
      </c>
      <c r="I73"/>
      <c r="J73" s="129"/>
      <c r="K73"/>
      <c r="L73"/>
      <c r="M73"/>
      <c r="N73"/>
      <c r="O73"/>
      <c r="P73"/>
      <c r="Q73"/>
      <c r="R73"/>
      <c r="S73"/>
      <c r="T73"/>
      <c r="U73"/>
      <c r="V73"/>
      <c r="W73" s="130"/>
      <c r="X73" s="129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5.75">
      <c r="A74" s="120"/>
      <c r="B74" s="120"/>
      <c r="C74" s="120"/>
      <c r="D74" s="127"/>
      <c r="E74" s="120"/>
      <c r="F74"/>
      <c r="G74"/>
      <c r="H74" s="128" t="s">
        <v>77</v>
      </c>
      <c r="I74"/>
      <c r="J74" s="129"/>
      <c r="K74"/>
      <c r="L74"/>
      <c r="M74"/>
      <c r="N74"/>
      <c r="O74"/>
      <c r="P74"/>
      <c r="Q74"/>
      <c r="R74"/>
      <c r="S74"/>
      <c r="T74"/>
      <c r="U74"/>
      <c r="V74"/>
      <c r="W74" s="130"/>
      <c r="X74" s="129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5.75">
      <c r="A75" s="120"/>
      <c r="B75" s="120"/>
      <c r="C75" s="120"/>
      <c r="D75" s="127"/>
      <c r="E75" s="120"/>
      <c r="F75"/>
      <c r="G75"/>
      <c r="H75" s="128" t="s">
        <v>77</v>
      </c>
      <c r="I75"/>
      <c r="J75" s="129"/>
      <c r="K75"/>
      <c r="L75"/>
      <c r="M75"/>
      <c r="N75"/>
      <c r="O75"/>
      <c r="P75"/>
      <c r="Q75"/>
      <c r="R75"/>
      <c r="S75"/>
      <c r="T75"/>
      <c r="U75"/>
      <c r="V75"/>
      <c r="W75" s="130"/>
      <c r="X75" s="129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5.75">
      <c r="A76" s="120"/>
      <c r="B76" s="120"/>
      <c r="C76" s="120"/>
      <c r="D76" s="127"/>
      <c r="E76" s="120"/>
      <c r="F76"/>
      <c r="G76"/>
      <c r="H76" s="128" t="s">
        <v>77</v>
      </c>
      <c r="I76"/>
      <c r="J76" s="129"/>
      <c r="K76"/>
      <c r="L76"/>
      <c r="M76"/>
      <c r="N76"/>
      <c r="O76"/>
      <c r="P76"/>
      <c r="Q76"/>
      <c r="R76"/>
      <c r="S76"/>
      <c r="T76"/>
      <c r="U76"/>
      <c r="V76"/>
      <c r="W76" s="130"/>
      <c r="X76" s="129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5.75">
      <c r="A77" s="120"/>
      <c r="B77" s="120"/>
      <c r="C77" s="120"/>
      <c r="D77" s="127"/>
      <c r="E77" s="120"/>
      <c r="F77"/>
      <c r="G77"/>
      <c r="H77" s="128" t="s">
        <v>77</v>
      </c>
      <c r="I77"/>
      <c r="J77" s="129"/>
      <c r="K77"/>
      <c r="L77"/>
      <c r="M77"/>
      <c r="N77"/>
      <c r="O77"/>
      <c r="P77"/>
      <c r="Q77"/>
      <c r="R77"/>
      <c r="S77"/>
      <c r="T77"/>
      <c r="U77"/>
      <c r="V77"/>
      <c r="W77" s="130"/>
      <c r="X77" s="129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5.75">
      <c r="A78" s="120"/>
      <c r="B78" s="120"/>
      <c r="C78" s="120"/>
      <c r="D78" s="127"/>
      <c r="E78" s="120"/>
      <c r="F78"/>
      <c r="G78"/>
      <c r="H78" s="128" t="s">
        <v>77</v>
      </c>
      <c r="I78"/>
      <c r="J78" s="129"/>
      <c r="K78"/>
      <c r="L78"/>
      <c r="M78"/>
      <c r="N78"/>
      <c r="O78"/>
      <c r="P78"/>
      <c r="Q78"/>
      <c r="R78"/>
      <c r="S78"/>
      <c r="T78"/>
      <c r="U78"/>
      <c r="V78"/>
      <c r="W78" s="130"/>
      <c r="X78" s="129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5.75">
      <c r="A79" s="120"/>
      <c r="B79" s="120"/>
      <c r="C79" s="120"/>
      <c r="D79" s="127"/>
      <c r="E79" s="120"/>
      <c r="F79"/>
      <c r="G79"/>
      <c r="H79" s="128" t="s">
        <v>77</v>
      </c>
      <c r="I79"/>
      <c r="J79" s="129"/>
      <c r="K79"/>
      <c r="L79"/>
      <c r="M79"/>
      <c r="N79"/>
      <c r="O79"/>
      <c r="P79"/>
      <c r="Q79"/>
      <c r="R79"/>
      <c r="S79"/>
      <c r="T79"/>
      <c r="U79"/>
      <c r="V79"/>
      <c r="W79" s="130"/>
      <c r="X79" s="12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5.75">
      <c r="A80" s="120"/>
      <c r="B80" s="120"/>
      <c r="C80" s="120"/>
      <c r="D80" s="127"/>
      <c r="E80" s="120"/>
      <c r="F80"/>
      <c r="G80"/>
      <c r="H80" s="128" t="s">
        <v>77</v>
      </c>
      <c r="I80"/>
      <c r="J80" s="129"/>
      <c r="K80"/>
      <c r="L80"/>
      <c r="M80"/>
      <c r="N80"/>
      <c r="O80"/>
      <c r="P80"/>
      <c r="Q80"/>
      <c r="R80"/>
      <c r="S80"/>
      <c r="T80"/>
      <c r="U80"/>
      <c r="V80"/>
      <c r="W80" s="130"/>
      <c r="X80" s="129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5.75">
      <c r="A81" s="120"/>
      <c r="B81" s="120"/>
      <c r="C81" s="120"/>
      <c r="D81" s="127"/>
      <c r="E81" s="120"/>
      <c r="F81"/>
      <c r="G81"/>
      <c r="H81" s="128" t="s">
        <v>77</v>
      </c>
      <c r="I81"/>
      <c r="J81" s="129"/>
      <c r="K81"/>
      <c r="L81"/>
      <c r="M81"/>
      <c r="N81"/>
      <c r="O81"/>
      <c r="P81"/>
      <c r="Q81"/>
      <c r="R81"/>
      <c r="S81"/>
      <c r="T81"/>
      <c r="U81"/>
      <c r="V81"/>
      <c r="W81" s="130"/>
      <c r="X81" s="129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5.75">
      <c r="A82" s="120"/>
      <c r="B82" s="120"/>
      <c r="C82" s="120"/>
      <c r="D82" s="127"/>
      <c r="E82" s="120"/>
      <c r="F82"/>
      <c r="G82"/>
      <c r="H82" s="128" t="s">
        <v>77</v>
      </c>
      <c r="I82"/>
      <c r="J82" s="129"/>
      <c r="K82"/>
      <c r="L82"/>
      <c r="M82"/>
      <c r="N82"/>
      <c r="O82"/>
      <c r="P82"/>
      <c r="Q82"/>
      <c r="R82"/>
      <c r="S82"/>
      <c r="T82"/>
      <c r="U82"/>
      <c r="V82"/>
      <c r="W82" s="130"/>
      <c r="X82" s="129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5.75">
      <c r="A83" s="120"/>
      <c r="B83" s="120"/>
      <c r="C83" s="120"/>
      <c r="D83" s="127"/>
      <c r="E83" s="120"/>
      <c r="F83"/>
      <c r="G83"/>
      <c r="H83" s="128" t="s">
        <v>77</v>
      </c>
      <c r="I83"/>
      <c r="J83" s="129"/>
      <c r="K83"/>
      <c r="L83"/>
      <c r="M83"/>
      <c r="N83"/>
      <c r="O83"/>
      <c r="P83"/>
      <c r="Q83"/>
      <c r="R83"/>
      <c r="S83"/>
      <c r="T83"/>
      <c r="U83"/>
      <c r="V83"/>
      <c r="W83" s="130"/>
      <c r="X83" s="129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5.75">
      <c r="A84" s="120"/>
      <c r="B84" s="120"/>
      <c r="C84" s="120"/>
      <c r="D84" s="127"/>
      <c r="E84" s="120"/>
      <c r="F84"/>
      <c r="G84"/>
      <c r="H84" s="128" t="s">
        <v>77</v>
      </c>
      <c r="I84"/>
      <c r="J84" s="129"/>
      <c r="K84"/>
      <c r="L84"/>
      <c r="M84"/>
      <c r="N84"/>
      <c r="O84"/>
      <c r="P84"/>
      <c r="Q84"/>
      <c r="R84"/>
      <c r="S84"/>
      <c r="T84"/>
      <c r="U84"/>
      <c r="V84"/>
      <c r="W84" s="130"/>
      <c r="X84" s="129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5.75">
      <c r="A85" s="120"/>
      <c r="B85" s="120"/>
      <c r="C85" s="120"/>
      <c r="D85" s="127"/>
      <c r="E85" s="120"/>
      <c r="F85"/>
      <c r="G85"/>
      <c r="H85" s="128" t="s">
        <v>77</v>
      </c>
      <c r="I85"/>
      <c r="J85" s="129"/>
      <c r="K85"/>
      <c r="L85"/>
      <c r="M85"/>
      <c r="N85"/>
      <c r="O85"/>
      <c r="P85"/>
      <c r="Q85"/>
      <c r="R85"/>
      <c r="S85"/>
      <c r="T85"/>
      <c r="U85"/>
      <c r="V85"/>
      <c r="W85" s="130"/>
      <c r="X85" s="129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5.75">
      <c r="A86" s="120"/>
      <c r="B86" s="120"/>
      <c r="C86" s="120"/>
      <c r="D86" s="127"/>
      <c r="E86" s="120"/>
      <c r="F86"/>
      <c r="G86"/>
      <c r="H86" s="128" t="s">
        <v>77</v>
      </c>
      <c r="I86"/>
      <c r="J86" s="129"/>
      <c r="K86"/>
      <c r="L86"/>
      <c r="M86"/>
      <c r="N86"/>
      <c r="O86"/>
      <c r="P86"/>
      <c r="Q86"/>
      <c r="R86"/>
      <c r="S86"/>
      <c r="T86"/>
      <c r="U86"/>
      <c r="V86"/>
      <c r="W86" s="130"/>
      <c r="X86" s="129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5.75">
      <c r="A87" s="120"/>
      <c r="B87" s="120"/>
      <c r="C87" s="120"/>
      <c r="D87" s="127"/>
      <c r="E87" s="120"/>
      <c r="F87"/>
      <c r="G87"/>
      <c r="H87" s="128" t="s">
        <v>77</v>
      </c>
      <c r="I87"/>
      <c r="J87" s="129"/>
      <c r="K87"/>
      <c r="L87"/>
      <c r="M87"/>
      <c r="N87"/>
      <c r="O87"/>
      <c r="P87"/>
      <c r="Q87"/>
      <c r="R87"/>
      <c r="S87"/>
      <c r="T87"/>
      <c r="U87"/>
      <c r="V87"/>
      <c r="W87" s="130"/>
      <c r="X87" s="129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.75">
      <c r="A88" s="120"/>
      <c r="B88" s="120"/>
      <c r="C88" s="120"/>
      <c r="D88" s="127"/>
      <c r="E88" s="120"/>
      <c r="F88"/>
      <c r="G88"/>
      <c r="H88" s="128" t="s">
        <v>77</v>
      </c>
      <c r="I88"/>
      <c r="J88" s="129"/>
      <c r="K88"/>
      <c r="L88"/>
      <c r="M88"/>
      <c r="N88"/>
      <c r="O88"/>
      <c r="P88"/>
      <c r="Q88"/>
      <c r="R88"/>
      <c r="S88"/>
      <c r="T88"/>
      <c r="U88"/>
      <c r="V88"/>
      <c r="W88" s="130"/>
      <c r="X88" s="129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5.75">
      <c r="A89" s="120"/>
      <c r="B89" s="120"/>
      <c r="C89" s="120"/>
      <c r="D89" s="127"/>
      <c r="E89" s="120"/>
      <c r="F89"/>
      <c r="G89"/>
      <c r="H89" s="128" t="s">
        <v>77</v>
      </c>
      <c r="I89"/>
      <c r="J89" s="129"/>
      <c r="K89"/>
      <c r="L89"/>
      <c r="M89"/>
      <c r="N89"/>
      <c r="O89"/>
      <c r="P89"/>
      <c r="Q89"/>
      <c r="R89"/>
      <c r="S89"/>
      <c r="T89"/>
      <c r="U89"/>
      <c r="V89"/>
      <c r="W89" s="130"/>
      <c r="X89" s="12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5.75">
      <c r="A90" s="120"/>
      <c r="B90" s="120"/>
      <c r="C90" s="120"/>
      <c r="D90" s="127"/>
      <c r="E90" s="120"/>
      <c r="F90"/>
      <c r="G90"/>
      <c r="H90" s="128" t="s">
        <v>77</v>
      </c>
      <c r="I90"/>
      <c r="J90" s="129"/>
      <c r="K90"/>
      <c r="L90"/>
      <c r="M90"/>
      <c r="N90"/>
      <c r="O90"/>
      <c r="P90"/>
      <c r="Q90"/>
      <c r="R90"/>
      <c r="S90"/>
      <c r="T90"/>
      <c r="U90"/>
      <c r="V90"/>
      <c r="W90" s="130"/>
      <c r="X90" s="129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.75">
      <c r="A91" s="120"/>
      <c r="B91" s="120"/>
      <c r="C91" s="120"/>
      <c r="D91" s="127"/>
      <c r="E91" s="120"/>
      <c r="F91"/>
      <c r="G91"/>
      <c r="H91" s="128" t="s">
        <v>77</v>
      </c>
      <c r="I91"/>
      <c r="J91" s="129"/>
      <c r="K91"/>
      <c r="L91"/>
      <c r="M91"/>
      <c r="N91"/>
      <c r="O91"/>
      <c r="P91"/>
      <c r="Q91"/>
      <c r="R91"/>
      <c r="S91"/>
      <c r="T91"/>
      <c r="U91"/>
      <c r="V91"/>
      <c r="W91" s="130"/>
      <c r="X91" s="129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.75">
      <c r="A92" s="120"/>
      <c r="B92" s="120"/>
      <c r="C92" s="120"/>
      <c r="D92" s="127"/>
      <c r="E92" s="120"/>
      <c r="F92"/>
      <c r="G92"/>
      <c r="H92" s="128" t="s">
        <v>77</v>
      </c>
      <c r="I92"/>
      <c r="J92" s="129"/>
      <c r="K92"/>
      <c r="L92"/>
      <c r="M92"/>
      <c r="N92"/>
      <c r="O92"/>
      <c r="P92"/>
      <c r="Q92"/>
      <c r="R92"/>
      <c r="S92"/>
      <c r="T92"/>
      <c r="U92"/>
      <c r="V92"/>
      <c r="W92" s="130"/>
      <c r="X92" s="129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5.75">
      <c r="A93" s="120"/>
      <c r="B93" s="120"/>
      <c r="C93" s="120"/>
      <c r="D93" s="127"/>
      <c r="E93" s="120"/>
      <c r="F93"/>
      <c r="G93"/>
      <c r="H93" s="128" t="s">
        <v>77</v>
      </c>
      <c r="I93"/>
      <c r="J93" s="129"/>
      <c r="K93"/>
      <c r="L93"/>
      <c r="M93"/>
      <c r="N93"/>
      <c r="O93"/>
      <c r="P93"/>
      <c r="Q93"/>
      <c r="R93"/>
      <c r="S93"/>
      <c r="T93"/>
      <c r="U93"/>
      <c r="V93"/>
      <c r="W93" s="130"/>
      <c r="X93" s="129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5.75">
      <c r="A94" s="120"/>
      <c r="B94" s="120"/>
      <c r="C94" s="120"/>
      <c r="D94" s="127"/>
      <c r="E94" s="120"/>
      <c r="F94"/>
      <c r="G94"/>
      <c r="H94" s="128" t="s">
        <v>77</v>
      </c>
      <c r="I94"/>
      <c r="J94" s="129"/>
      <c r="K94"/>
      <c r="L94"/>
      <c r="M94"/>
      <c r="N94"/>
      <c r="O94"/>
      <c r="P94"/>
      <c r="Q94"/>
      <c r="R94"/>
      <c r="S94"/>
      <c r="T94"/>
      <c r="U94"/>
      <c r="V94"/>
      <c r="W94" s="130"/>
      <c r="X94" s="129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5.75">
      <c r="A95" s="120"/>
      <c r="B95" s="120"/>
      <c r="C95" s="120"/>
      <c r="D95" s="127"/>
      <c r="E95" s="120"/>
      <c r="F95"/>
      <c r="G95"/>
      <c r="H95" s="128" t="s">
        <v>77</v>
      </c>
      <c r="I95"/>
      <c r="J95" s="129"/>
      <c r="K95"/>
      <c r="L95"/>
      <c r="M95"/>
      <c r="N95"/>
      <c r="O95"/>
      <c r="P95"/>
      <c r="Q95"/>
      <c r="R95"/>
      <c r="S95"/>
      <c r="T95"/>
      <c r="U95"/>
      <c r="V95"/>
      <c r="W95" s="130"/>
      <c r="X95" s="129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5.75">
      <c r="A96" s="120"/>
      <c r="B96" s="120"/>
      <c r="C96" s="120"/>
      <c r="D96" s="127"/>
      <c r="E96" s="120"/>
      <c r="F96"/>
      <c r="G96"/>
      <c r="H96" s="128" t="s">
        <v>77</v>
      </c>
      <c r="I96"/>
      <c r="J96" s="129"/>
      <c r="K96"/>
      <c r="L96"/>
      <c r="M96"/>
      <c r="N96"/>
      <c r="O96"/>
      <c r="P96"/>
      <c r="Q96"/>
      <c r="R96"/>
      <c r="S96"/>
      <c r="T96"/>
      <c r="U96"/>
      <c r="V96"/>
      <c r="W96" s="130"/>
      <c r="X96" s="129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5.75">
      <c r="A97" s="120"/>
      <c r="B97" s="120"/>
      <c r="C97" s="120"/>
      <c r="D97" s="127"/>
      <c r="E97" s="120"/>
      <c r="F97"/>
      <c r="G97"/>
      <c r="H97" s="128" t="s">
        <v>77</v>
      </c>
      <c r="I97"/>
      <c r="J97" s="129"/>
      <c r="K97"/>
      <c r="L97"/>
      <c r="M97"/>
      <c r="N97"/>
      <c r="O97"/>
      <c r="P97"/>
      <c r="Q97"/>
      <c r="R97"/>
      <c r="S97"/>
      <c r="T97"/>
      <c r="U97"/>
      <c r="V97"/>
      <c r="W97" s="130"/>
      <c r="X97" s="129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5.75">
      <c r="A98" s="120"/>
      <c r="B98" s="120"/>
      <c r="C98" s="120"/>
      <c r="D98" s="127"/>
      <c r="E98" s="120"/>
      <c r="F98"/>
      <c r="G98"/>
      <c r="H98" s="128" t="s">
        <v>77</v>
      </c>
      <c r="I98"/>
      <c r="J98" s="129"/>
      <c r="K98"/>
      <c r="L98"/>
      <c r="M98"/>
      <c r="N98"/>
      <c r="O98"/>
      <c r="P98"/>
      <c r="Q98"/>
      <c r="R98"/>
      <c r="S98"/>
      <c r="T98"/>
      <c r="U98"/>
      <c r="V98"/>
      <c r="W98" s="130"/>
      <c r="X98" s="129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5.75">
      <c r="A99" s="120"/>
      <c r="B99" s="120"/>
      <c r="C99" s="120"/>
      <c r="D99" s="127"/>
      <c r="E99" s="120"/>
      <c r="F99"/>
      <c r="G99"/>
      <c r="H99" s="128" t="s">
        <v>77</v>
      </c>
      <c r="I99"/>
      <c r="J99" s="129"/>
      <c r="K99"/>
      <c r="L99"/>
      <c r="M99"/>
      <c r="N99"/>
      <c r="O99"/>
      <c r="P99"/>
      <c r="Q99"/>
      <c r="R99"/>
      <c r="S99"/>
      <c r="T99"/>
      <c r="U99"/>
      <c r="V99"/>
      <c r="W99" s="130"/>
      <c r="X99" s="12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5.75">
      <c r="A100" s="120"/>
      <c r="B100" s="120"/>
      <c r="C100" s="120"/>
      <c r="D100" s="127"/>
      <c r="E100" s="120"/>
      <c r="F100"/>
      <c r="G100"/>
      <c r="H100" s="128" t="s">
        <v>77</v>
      </c>
      <c r="I100"/>
      <c r="J100" s="129"/>
      <c r="K100"/>
      <c r="L100"/>
      <c r="M100"/>
      <c r="N100"/>
      <c r="O100"/>
      <c r="P100"/>
      <c r="Q100"/>
      <c r="R100"/>
      <c r="S100"/>
      <c r="T100"/>
      <c r="U100"/>
      <c r="V100"/>
      <c r="W100" s="130"/>
      <c r="X100" s="129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5.75">
      <c r="A101" s="120"/>
      <c r="B101" s="120"/>
      <c r="C101" s="120"/>
      <c r="D101" s="127"/>
      <c r="E101" s="120"/>
      <c r="F101"/>
      <c r="G101"/>
      <c r="H101" s="128" t="s">
        <v>77</v>
      </c>
      <c r="I101"/>
      <c r="J101" s="129"/>
      <c r="K101"/>
      <c r="L101"/>
      <c r="M101"/>
      <c r="N101"/>
      <c r="O101"/>
      <c r="P101"/>
      <c r="Q101"/>
      <c r="R101"/>
      <c r="S101"/>
      <c r="T101"/>
      <c r="U101"/>
      <c r="V101"/>
      <c r="W101" s="130"/>
      <c r="X101" s="129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5.75">
      <c r="A102" s="120"/>
      <c r="B102" s="120"/>
      <c r="C102" s="120"/>
      <c r="D102" s="127"/>
      <c r="E102" s="120"/>
      <c r="F102"/>
      <c r="G102"/>
      <c r="H102" s="128" t="s">
        <v>77</v>
      </c>
      <c r="I102"/>
      <c r="J102" s="129"/>
      <c r="K102"/>
      <c r="L102"/>
      <c r="M102"/>
      <c r="N102"/>
      <c r="O102"/>
      <c r="P102"/>
      <c r="Q102"/>
      <c r="R102"/>
      <c r="S102"/>
      <c r="T102"/>
      <c r="U102"/>
      <c r="V102"/>
      <c r="W102" s="130"/>
      <c r="X102" s="129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5.75">
      <c r="A103" s="120"/>
      <c r="B103" s="120"/>
      <c r="C103" s="120"/>
      <c r="D103" s="127"/>
      <c r="E103" s="120"/>
      <c r="F103"/>
      <c r="G103"/>
      <c r="H103" s="128" t="s">
        <v>77</v>
      </c>
      <c r="I103"/>
      <c r="J103" s="129"/>
      <c r="K103"/>
      <c r="L103"/>
      <c r="M103"/>
      <c r="N103"/>
      <c r="O103"/>
      <c r="P103"/>
      <c r="Q103"/>
      <c r="R103"/>
      <c r="S103"/>
      <c r="T103"/>
      <c r="U103"/>
      <c r="V103"/>
      <c r="W103" s="130"/>
      <c r="X103" s="129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5.75">
      <c r="A104" s="120"/>
      <c r="B104" s="120"/>
      <c r="C104" s="120"/>
      <c r="D104" s="127"/>
      <c r="E104" s="120"/>
      <c r="F104"/>
      <c r="G104"/>
      <c r="H104" s="128" t="s">
        <v>77</v>
      </c>
      <c r="I104"/>
      <c r="J104" s="129"/>
      <c r="K104"/>
      <c r="L104"/>
      <c r="M104"/>
      <c r="N104"/>
      <c r="O104"/>
      <c r="P104"/>
      <c r="Q104"/>
      <c r="R104"/>
      <c r="S104"/>
      <c r="T104"/>
      <c r="U104"/>
      <c r="V104"/>
      <c r="W104" s="130"/>
      <c r="X104" s="129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5.75">
      <c r="A105" s="120"/>
      <c r="B105" s="120"/>
      <c r="C105" s="120"/>
      <c r="D105" s="127"/>
      <c r="E105" s="120"/>
      <c r="F105"/>
      <c r="G105"/>
      <c r="H105" s="128" t="s">
        <v>77</v>
      </c>
      <c r="I105"/>
      <c r="J105" s="129"/>
      <c r="K105"/>
      <c r="L105"/>
      <c r="M105"/>
      <c r="N105"/>
      <c r="O105"/>
      <c r="P105"/>
      <c r="Q105"/>
      <c r="R105"/>
      <c r="S105"/>
      <c r="T105"/>
      <c r="U105"/>
      <c r="V105"/>
      <c r="W105" s="130"/>
      <c r="X105" s="129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5.75">
      <c r="A106" s="120"/>
      <c r="B106" s="120"/>
      <c r="C106" s="120"/>
      <c r="D106" s="127"/>
      <c r="E106" s="120"/>
      <c r="F106"/>
      <c r="G106"/>
      <c r="H106" s="128" t="s">
        <v>77</v>
      </c>
      <c r="I106"/>
      <c r="J106" s="129"/>
      <c r="K106"/>
      <c r="L106"/>
      <c r="M106"/>
      <c r="N106"/>
      <c r="O106"/>
      <c r="P106"/>
      <c r="Q106"/>
      <c r="R106"/>
      <c r="S106"/>
      <c r="T106"/>
      <c r="U106"/>
      <c r="V106"/>
      <c r="W106" s="130"/>
      <c r="X106" s="129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5.75">
      <c r="A107" s="120"/>
      <c r="B107" s="120"/>
      <c r="C107" s="120"/>
      <c r="D107" s="127"/>
      <c r="E107" s="120"/>
      <c r="F107"/>
      <c r="G107"/>
      <c r="H107" s="128" t="s">
        <v>77</v>
      </c>
      <c r="I107"/>
      <c r="J107" s="129"/>
      <c r="K107"/>
      <c r="L107"/>
      <c r="M107"/>
      <c r="N107"/>
      <c r="O107"/>
      <c r="P107"/>
      <c r="Q107"/>
      <c r="R107"/>
      <c r="S107"/>
      <c r="T107"/>
      <c r="U107"/>
      <c r="V107"/>
      <c r="W107" s="130"/>
      <c r="X107" s="129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5.75">
      <c r="A108" s="120"/>
      <c r="B108" s="120"/>
      <c r="C108" s="120"/>
      <c r="D108" s="127"/>
      <c r="E108" s="120"/>
      <c r="F108"/>
      <c r="G108"/>
      <c r="H108" s="128" t="s">
        <v>77</v>
      </c>
      <c r="I108"/>
      <c r="J108" s="129"/>
      <c r="K108"/>
      <c r="L108"/>
      <c r="M108"/>
      <c r="N108"/>
      <c r="O108"/>
      <c r="P108"/>
      <c r="Q108"/>
      <c r="R108"/>
      <c r="S108"/>
      <c r="T108"/>
      <c r="U108"/>
      <c r="V108"/>
      <c r="W108" s="130"/>
      <c r="X108" s="129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5.75">
      <c r="A109" s="120"/>
      <c r="B109" s="120"/>
      <c r="C109" s="120"/>
      <c r="D109" s="127"/>
      <c r="E109" s="120"/>
      <c r="F109"/>
      <c r="G109"/>
      <c r="H109" s="128" t="s">
        <v>77</v>
      </c>
      <c r="I109"/>
      <c r="J109" s="129"/>
      <c r="K109"/>
      <c r="L109"/>
      <c r="M109"/>
      <c r="N109"/>
      <c r="O109"/>
      <c r="P109"/>
      <c r="Q109"/>
      <c r="R109"/>
      <c r="S109"/>
      <c r="T109"/>
      <c r="U109"/>
      <c r="V109"/>
      <c r="W109" s="130"/>
      <c r="X109" s="12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5.75">
      <c r="A110" s="120"/>
      <c r="B110" s="120"/>
      <c r="C110" s="120"/>
      <c r="D110" s="127"/>
      <c r="E110" s="120"/>
      <c r="F110"/>
      <c r="G110"/>
      <c r="H110" s="128" t="s">
        <v>77</v>
      </c>
      <c r="I110"/>
      <c r="J110" s="129"/>
      <c r="K110"/>
      <c r="L110"/>
      <c r="M110"/>
      <c r="N110"/>
      <c r="O110"/>
      <c r="P110"/>
      <c r="Q110"/>
      <c r="R110"/>
      <c r="S110"/>
      <c r="T110"/>
      <c r="U110"/>
      <c r="V110"/>
      <c r="W110" s="130"/>
      <c r="X110" s="129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5.75">
      <c r="A111" s="120"/>
      <c r="B111" s="120"/>
      <c r="C111" s="120"/>
      <c r="D111" s="127"/>
      <c r="E111" s="120"/>
      <c r="F111"/>
      <c r="G111"/>
      <c r="H111" s="128" t="s">
        <v>77</v>
      </c>
      <c r="I111"/>
      <c r="J111" s="129"/>
      <c r="K111"/>
      <c r="L111"/>
      <c r="M111"/>
      <c r="N111"/>
      <c r="O111"/>
      <c r="P111"/>
      <c r="Q111"/>
      <c r="R111"/>
      <c r="S111"/>
      <c r="T111"/>
      <c r="U111"/>
      <c r="V111"/>
      <c r="W111" s="130"/>
      <c r="X111" s="129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5.75">
      <c r="A112" s="120"/>
      <c r="B112" s="120"/>
      <c r="C112" s="120"/>
      <c r="D112" s="127"/>
      <c r="E112" s="120"/>
      <c r="F112"/>
      <c r="G112"/>
      <c r="H112" s="128" t="s">
        <v>77</v>
      </c>
      <c r="I112"/>
      <c r="J112" s="129"/>
      <c r="K112"/>
      <c r="L112"/>
      <c r="M112"/>
      <c r="N112"/>
      <c r="O112"/>
      <c r="P112"/>
      <c r="Q112"/>
      <c r="R112"/>
      <c r="S112"/>
      <c r="T112"/>
      <c r="U112"/>
      <c r="V112"/>
      <c r="W112" s="130"/>
      <c r="X112" s="129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5.75">
      <c r="A113" s="120"/>
      <c r="B113" s="120"/>
      <c r="C113" s="120"/>
      <c r="D113" s="127"/>
      <c r="E113" s="120"/>
      <c r="F113"/>
      <c r="G113"/>
      <c r="H113" s="128" t="s">
        <v>77</v>
      </c>
      <c r="I113"/>
      <c r="J113" s="129"/>
      <c r="K113"/>
      <c r="L113"/>
      <c r="M113"/>
      <c r="N113"/>
      <c r="O113"/>
      <c r="P113"/>
      <c r="Q113"/>
      <c r="R113"/>
      <c r="S113"/>
      <c r="T113"/>
      <c r="U113"/>
      <c r="V113"/>
      <c r="W113" s="130"/>
      <c r="X113" s="129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5.75">
      <c r="A114" s="120"/>
      <c r="B114" s="120"/>
      <c r="C114" s="120"/>
      <c r="D114" s="127"/>
      <c r="E114" s="120"/>
      <c r="F114"/>
      <c r="G114"/>
      <c r="H114" s="128" t="s">
        <v>77</v>
      </c>
      <c r="I114"/>
      <c r="J114" s="129"/>
      <c r="K114"/>
      <c r="L114"/>
      <c r="M114"/>
      <c r="N114"/>
      <c r="O114"/>
      <c r="P114"/>
      <c r="Q114"/>
      <c r="R114"/>
      <c r="S114"/>
      <c r="T114"/>
      <c r="U114"/>
      <c r="V114"/>
      <c r="W114" s="130"/>
      <c r="X114" s="129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5.75">
      <c r="A115" s="120"/>
      <c r="B115" s="120"/>
      <c r="C115" s="120"/>
      <c r="D115" s="127"/>
      <c r="E115" s="120"/>
      <c r="F115"/>
      <c r="G115"/>
      <c r="H115" s="128" t="s">
        <v>77</v>
      </c>
      <c r="I115"/>
      <c r="J115" s="129"/>
      <c r="K115"/>
      <c r="L115"/>
      <c r="M115"/>
      <c r="N115"/>
      <c r="O115"/>
      <c r="P115"/>
      <c r="Q115"/>
      <c r="R115"/>
      <c r="S115"/>
      <c r="T115"/>
      <c r="U115"/>
      <c r="V115"/>
      <c r="W115" s="130"/>
      <c r="X115" s="129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5.75">
      <c r="A116" s="120"/>
      <c r="B116" s="120"/>
      <c r="C116" s="120"/>
      <c r="D116" s="127"/>
      <c r="E116" s="120"/>
      <c r="F116"/>
      <c r="G116"/>
      <c r="H116" s="128" t="s">
        <v>77</v>
      </c>
      <c r="I116"/>
      <c r="J116" s="129"/>
      <c r="K116"/>
      <c r="L116"/>
      <c r="M116"/>
      <c r="N116"/>
      <c r="O116"/>
      <c r="P116"/>
      <c r="Q116"/>
      <c r="R116"/>
      <c r="S116"/>
      <c r="T116"/>
      <c r="U116"/>
      <c r="V116"/>
      <c r="W116" s="130"/>
      <c r="X116" s="129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5.75">
      <c r="A117" s="120"/>
      <c r="B117" s="120"/>
      <c r="C117" s="120"/>
      <c r="D117" s="127"/>
      <c r="E117" s="120"/>
      <c r="F117"/>
      <c r="G117"/>
      <c r="H117" s="128" t="s">
        <v>77</v>
      </c>
      <c r="I117"/>
      <c r="J117" s="129"/>
      <c r="K117"/>
      <c r="L117"/>
      <c r="M117"/>
      <c r="N117"/>
      <c r="O117"/>
      <c r="P117"/>
      <c r="Q117"/>
      <c r="R117"/>
      <c r="S117"/>
      <c r="T117"/>
      <c r="U117"/>
      <c r="V117"/>
      <c r="W117" s="130"/>
      <c r="X117" s="129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5.75">
      <c r="A118" s="120"/>
      <c r="B118" s="120"/>
      <c r="C118" s="120"/>
      <c r="D118" s="127"/>
      <c r="E118" s="120"/>
      <c r="F118"/>
      <c r="G118"/>
      <c r="H118" s="128" t="s">
        <v>77</v>
      </c>
      <c r="I118"/>
      <c r="J118" s="129"/>
      <c r="K118"/>
      <c r="L118"/>
      <c r="M118"/>
      <c r="N118"/>
      <c r="O118"/>
      <c r="P118"/>
      <c r="Q118"/>
      <c r="R118"/>
      <c r="S118"/>
      <c r="T118"/>
      <c r="U118"/>
      <c r="V118"/>
      <c r="W118" s="130"/>
      <c r="X118" s="129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5.75">
      <c r="A119" s="120"/>
      <c r="B119" s="120"/>
      <c r="C119" s="120"/>
      <c r="D119" s="127"/>
      <c r="E119" s="120"/>
      <c r="F119"/>
      <c r="G119"/>
      <c r="H119" s="128" t="s">
        <v>77</v>
      </c>
      <c r="I119"/>
      <c r="J119" s="129"/>
      <c r="K119"/>
      <c r="L119"/>
      <c r="M119"/>
      <c r="N119"/>
      <c r="O119"/>
      <c r="P119"/>
      <c r="Q119"/>
      <c r="R119"/>
      <c r="S119"/>
      <c r="T119"/>
      <c r="U119"/>
      <c r="V119"/>
      <c r="W119" s="130"/>
      <c r="X119" s="12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5.75">
      <c r="A120" s="120"/>
      <c r="B120" s="120"/>
      <c r="C120" s="120"/>
      <c r="D120" s="127"/>
      <c r="E120" s="120"/>
      <c r="F120"/>
      <c r="G120"/>
      <c r="H120" s="128" t="s">
        <v>77</v>
      </c>
      <c r="I120"/>
      <c r="J120" s="129"/>
      <c r="K120"/>
      <c r="L120"/>
      <c r="M120"/>
      <c r="N120"/>
      <c r="O120"/>
      <c r="P120"/>
      <c r="Q120"/>
      <c r="R120"/>
      <c r="S120"/>
      <c r="T120"/>
      <c r="U120"/>
      <c r="V120"/>
      <c r="W120" s="130"/>
      <c r="X120" s="129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5.75">
      <c r="A121" s="120"/>
      <c r="B121" s="120"/>
      <c r="C121" s="120"/>
      <c r="D121" s="127"/>
      <c r="E121" s="120"/>
      <c r="F121"/>
      <c r="G121"/>
      <c r="H121" s="128" t="s">
        <v>77</v>
      </c>
      <c r="I121"/>
      <c r="J121" s="129"/>
      <c r="K121"/>
      <c r="L121"/>
      <c r="M121"/>
      <c r="N121"/>
      <c r="O121"/>
      <c r="P121"/>
      <c r="Q121"/>
      <c r="R121"/>
      <c r="S121"/>
      <c r="T121"/>
      <c r="U121"/>
      <c r="V121"/>
      <c r="W121" s="130"/>
      <c r="X121" s="129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5.75">
      <c r="A122" s="120"/>
      <c r="B122" s="120"/>
      <c r="C122" s="120"/>
      <c r="D122" s="127"/>
      <c r="E122" s="120"/>
      <c r="F122"/>
      <c r="G122"/>
      <c r="H122" s="128" t="s">
        <v>77</v>
      </c>
      <c r="I122"/>
      <c r="J122" s="129"/>
      <c r="K122"/>
      <c r="L122"/>
      <c r="M122"/>
      <c r="N122"/>
      <c r="O122"/>
      <c r="P122"/>
      <c r="Q122"/>
      <c r="R122"/>
      <c r="S122"/>
      <c r="T122"/>
      <c r="U122"/>
      <c r="V122"/>
      <c r="W122" s="130"/>
      <c r="X122" s="129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5.75">
      <c r="A123" s="120"/>
      <c r="B123" s="120"/>
      <c r="C123" s="120"/>
      <c r="D123" s="127"/>
      <c r="E123" s="120"/>
      <c r="F123"/>
      <c r="G123"/>
      <c r="H123" s="128" t="s">
        <v>77</v>
      </c>
      <c r="I123"/>
      <c r="J123" s="129"/>
      <c r="K123"/>
      <c r="L123"/>
      <c r="M123"/>
      <c r="N123"/>
      <c r="O123"/>
      <c r="P123"/>
      <c r="Q123"/>
      <c r="R123"/>
      <c r="S123"/>
      <c r="T123"/>
      <c r="U123"/>
      <c r="V123"/>
      <c r="W123" s="130"/>
      <c r="X123" s="129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5.75">
      <c r="A124" s="120"/>
      <c r="B124" s="120"/>
      <c r="C124" s="120"/>
      <c r="D124" s="127"/>
      <c r="E124" s="120"/>
      <c r="F124"/>
      <c r="G124"/>
      <c r="H124" s="128" t="s">
        <v>77</v>
      </c>
      <c r="I124"/>
      <c r="J124" s="129"/>
      <c r="K124"/>
      <c r="L124"/>
      <c r="M124"/>
      <c r="N124"/>
      <c r="O124"/>
      <c r="P124"/>
      <c r="Q124"/>
      <c r="R124"/>
      <c r="S124"/>
      <c r="T124"/>
      <c r="U124"/>
      <c r="V124"/>
      <c r="W124" s="130"/>
      <c r="X124" s="129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5.75">
      <c r="A125" s="120"/>
      <c r="B125" s="120"/>
      <c r="C125" s="120"/>
      <c r="D125" s="127"/>
      <c r="E125" s="120"/>
      <c r="F125"/>
      <c r="G125"/>
      <c r="H125" s="128" t="s">
        <v>77</v>
      </c>
      <c r="I125"/>
      <c r="J125" s="129"/>
      <c r="K125"/>
      <c r="L125"/>
      <c r="M125"/>
      <c r="N125"/>
      <c r="O125"/>
      <c r="P125"/>
      <c r="Q125"/>
      <c r="R125"/>
      <c r="S125"/>
      <c r="T125"/>
      <c r="U125"/>
      <c r="V125"/>
      <c r="W125" s="130"/>
      <c r="X125" s="129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5.75">
      <c r="A126" s="120"/>
      <c r="B126" s="120"/>
      <c r="C126" s="120"/>
      <c r="D126" s="127"/>
      <c r="E126" s="120"/>
      <c r="F126"/>
      <c r="G126"/>
      <c r="H126" s="128" t="s">
        <v>77</v>
      </c>
      <c r="I126"/>
      <c r="J126" s="129"/>
      <c r="K126"/>
      <c r="L126"/>
      <c r="M126"/>
      <c r="N126"/>
      <c r="O126"/>
      <c r="P126"/>
      <c r="Q126"/>
      <c r="R126"/>
      <c r="S126"/>
      <c r="T126"/>
      <c r="U126"/>
      <c r="V126"/>
      <c r="W126" s="130"/>
      <c r="X126" s="129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5.75">
      <c r="A127" s="120"/>
      <c r="B127" s="120"/>
      <c r="C127" s="120"/>
      <c r="D127" s="127"/>
      <c r="E127" s="120"/>
      <c r="F127"/>
      <c r="G127"/>
      <c r="H127" s="128" t="s">
        <v>77</v>
      </c>
      <c r="I127"/>
      <c r="J127" s="129"/>
      <c r="K127"/>
      <c r="L127"/>
      <c r="M127"/>
      <c r="N127"/>
      <c r="O127"/>
      <c r="P127"/>
      <c r="Q127"/>
      <c r="R127"/>
      <c r="S127"/>
      <c r="T127"/>
      <c r="U127"/>
      <c r="V127"/>
      <c r="W127" s="130"/>
      <c r="X127" s="129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5.75">
      <c r="A128" s="120"/>
      <c r="B128" s="120"/>
      <c r="C128" s="120"/>
      <c r="D128" s="127"/>
      <c r="E128" s="120"/>
      <c r="F128"/>
      <c r="G128"/>
      <c r="H128" s="128" t="s">
        <v>77</v>
      </c>
      <c r="I128"/>
      <c r="J128" s="129"/>
      <c r="K128"/>
      <c r="L128"/>
      <c r="M128"/>
      <c r="N128"/>
      <c r="O128"/>
      <c r="P128"/>
      <c r="Q128"/>
      <c r="R128"/>
      <c r="S128"/>
      <c r="T128"/>
      <c r="U128"/>
      <c r="V128"/>
      <c r="W128" s="130"/>
      <c r="X128" s="129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5.75">
      <c r="A129" s="120"/>
      <c r="B129" s="120"/>
      <c r="C129" s="120"/>
      <c r="D129" s="127"/>
      <c r="E129" s="120"/>
      <c r="F129"/>
      <c r="G129"/>
      <c r="H129" s="128" t="s">
        <v>77</v>
      </c>
      <c r="I129"/>
      <c r="J129" s="129"/>
      <c r="K129"/>
      <c r="L129"/>
      <c r="M129"/>
      <c r="N129"/>
      <c r="O129"/>
      <c r="P129"/>
      <c r="Q129"/>
      <c r="R129"/>
      <c r="S129"/>
      <c r="T129"/>
      <c r="U129"/>
      <c r="V129"/>
      <c r="W129" s="130"/>
      <c r="X129" s="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5.75">
      <c r="A130" s="120"/>
      <c r="B130" s="120"/>
      <c r="C130" s="120"/>
      <c r="D130" s="127"/>
      <c r="E130" s="120"/>
      <c r="F130"/>
      <c r="G130"/>
      <c r="H130" s="128" t="s">
        <v>77</v>
      </c>
      <c r="I130"/>
      <c r="J130" s="129"/>
      <c r="K130"/>
      <c r="L130"/>
      <c r="M130"/>
      <c r="N130"/>
      <c r="O130"/>
      <c r="P130"/>
      <c r="Q130"/>
      <c r="R130"/>
      <c r="S130"/>
      <c r="T130"/>
      <c r="U130"/>
      <c r="V130"/>
      <c r="W130" s="130"/>
      <c r="X130" s="129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5.75">
      <c r="A131" s="120"/>
      <c r="B131" s="120"/>
      <c r="C131" s="120"/>
      <c r="D131" s="127"/>
      <c r="E131" s="120"/>
      <c r="F131"/>
      <c r="G131"/>
      <c r="H131" s="128" t="s">
        <v>77</v>
      </c>
      <c r="I131"/>
      <c r="J131" s="129"/>
      <c r="K131"/>
      <c r="L131"/>
      <c r="M131"/>
      <c r="N131"/>
      <c r="O131"/>
      <c r="P131"/>
      <c r="Q131"/>
      <c r="R131"/>
      <c r="S131"/>
      <c r="T131"/>
      <c r="U131"/>
      <c r="V131"/>
      <c r="W131" s="130"/>
      <c r="X131" s="129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5.75">
      <c r="A132" s="120"/>
      <c r="B132" s="120"/>
      <c r="C132" s="120"/>
      <c r="D132" s="127"/>
      <c r="E132" s="120"/>
      <c r="F132"/>
      <c r="G132"/>
      <c r="H132" s="128" t="s">
        <v>77</v>
      </c>
      <c r="I132"/>
      <c r="J132" s="129"/>
      <c r="K132"/>
      <c r="L132"/>
      <c r="M132"/>
      <c r="N132"/>
      <c r="O132"/>
      <c r="P132"/>
      <c r="Q132"/>
      <c r="R132"/>
      <c r="S132"/>
      <c r="T132"/>
      <c r="U132"/>
      <c r="V132"/>
      <c r="W132" s="130"/>
      <c r="X132" s="129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5.75">
      <c r="A133" s="120"/>
      <c r="B133" s="120"/>
      <c r="C133" s="120"/>
      <c r="D133" s="127"/>
      <c r="E133" s="120"/>
      <c r="F133"/>
      <c r="G133"/>
      <c r="H133" s="128" t="s">
        <v>77</v>
      </c>
      <c r="I133"/>
      <c r="J133" s="129"/>
      <c r="K133"/>
      <c r="L133"/>
      <c r="M133"/>
      <c r="N133"/>
      <c r="O133"/>
      <c r="P133"/>
      <c r="Q133"/>
      <c r="R133"/>
      <c r="S133"/>
      <c r="T133"/>
      <c r="U133"/>
      <c r="V133"/>
      <c r="W133" s="130"/>
      <c r="X133" s="129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5.75">
      <c r="A134" s="120"/>
      <c r="B134" s="120"/>
      <c r="C134" s="120"/>
      <c r="D134" s="127"/>
      <c r="E134" s="120"/>
      <c r="F134"/>
      <c r="G134"/>
      <c r="H134" s="128" t="s">
        <v>77</v>
      </c>
      <c r="I134"/>
      <c r="J134" s="129"/>
      <c r="K134"/>
      <c r="L134"/>
      <c r="M134"/>
      <c r="N134"/>
      <c r="O134"/>
      <c r="P134"/>
      <c r="Q134"/>
      <c r="R134"/>
      <c r="S134"/>
      <c r="T134"/>
      <c r="U134"/>
      <c r="V134"/>
      <c r="W134" s="130"/>
      <c r="X134" s="129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5.75">
      <c r="A135" s="120"/>
      <c r="B135" s="120"/>
      <c r="C135" s="120"/>
      <c r="D135" s="127"/>
      <c r="E135" s="120"/>
      <c r="F135"/>
      <c r="G135"/>
      <c r="H135" s="128" t="s">
        <v>77</v>
      </c>
      <c r="I135"/>
      <c r="J135" s="129"/>
      <c r="K135"/>
      <c r="L135"/>
      <c r="M135"/>
      <c r="N135"/>
      <c r="O135"/>
      <c r="P135"/>
      <c r="Q135"/>
      <c r="R135"/>
      <c r="S135"/>
      <c r="T135"/>
      <c r="U135"/>
      <c r="V135"/>
      <c r="W135" s="130"/>
      <c r="X135" s="129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5.75">
      <c r="A136" s="120"/>
      <c r="B136" s="120"/>
      <c r="C136" s="120"/>
      <c r="D136" s="127"/>
      <c r="E136" s="120"/>
      <c r="F136"/>
      <c r="G136"/>
      <c r="H136" s="128" t="s">
        <v>77</v>
      </c>
      <c r="I136"/>
      <c r="J136" s="129"/>
      <c r="K136"/>
      <c r="L136"/>
      <c r="M136"/>
      <c r="N136"/>
      <c r="O136"/>
      <c r="P136"/>
      <c r="Q136"/>
      <c r="R136"/>
      <c r="S136"/>
      <c r="T136"/>
      <c r="U136"/>
      <c r="V136"/>
      <c r="W136" s="130"/>
      <c r="X136" s="129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5.75">
      <c r="A137" s="120"/>
      <c r="B137" s="120"/>
      <c r="C137" s="120"/>
      <c r="D137" s="127"/>
      <c r="E137" s="120"/>
      <c r="F137"/>
      <c r="G137"/>
      <c r="H137" s="128" t="s">
        <v>77</v>
      </c>
      <c r="I137"/>
      <c r="J137" s="129"/>
      <c r="K137"/>
      <c r="L137"/>
      <c r="M137"/>
      <c r="N137"/>
      <c r="O137"/>
      <c r="P137"/>
      <c r="Q137"/>
      <c r="R137"/>
      <c r="S137"/>
      <c r="T137"/>
      <c r="U137"/>
      <c r="V137"/>
      <c r="W137" s="130"/>
      <c r="X137" s="129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5.75">
      <c r="A138" s="120"/>
      <c r="B138" s="120"/>
      <c r="C138" s="120"/>
      <c r="D138" s="127"/>
      <c r="E138" s="120"/>
      <c r="F138"/>
      <c r="G138"/>
      <c r="H138" s="128" t="s">
        <v>77</v>
      </c>
      <c r="I138"/>
      <c r="J138" s="129"/>
      <c r="K138"/>
      <c r="L138"/>
      <c r="M138"/>
      <c r="N138"/>
      <c r="O138"/>
      <c r="P138"/>
      <c r="Q138"/>
      <c r="R138"/>
      <c r="S138"/>
      <c r="T138"/>
      <c r="U138"/>
      <c r="V138"/>
      <c r="W138" s="130"/>
      <c r="X138" s="129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5.75">
      <c r="A139" s="120"/>
      <c r="B139" s="120"/>
      <c r="C139" s="120"/>
      <c r="D139" s="127"/>
      <c r="E139" s="120"/>
      <c r="F139"/>
      <c r="G139"/>
      <c r="H139" s="128" t="s">
        <v>77</v>
      </c>
      <c r="I139"/>
      <c r="J139" s="129"/>
      <c r="K139"/>
      <c r="L139"/>
      <c r="M139"/>
      <c r="N139"/>
      <c r="O139"/>
      <c r="P139"/>
      <c r="Q139"/>
      <c r="R139"/>
      <c r="S139"/>
      <c r="T139"/>
      <c r="U139"/>
      <c r="V139"/>
      <c r="W139" s="130"/>
      <c r="X139" s="12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5.75">
      <c r="A140" s="120"/>
      <c r="B140" s="120"/>
      <c r="C140" s="120"/>
      <c r="D140" s="127"/>
      <c r="E140" s="120"/>
      <c r="F140"/>
      <c r="G140"/>
      <c r="H140" s="128" t="s">
        <v>77</v>
      </c>
      <c r="I140"/>
      <c r="J140" s="129"/>
      <c r="K140"/>
      <c r="L140"/>
      <c r="M140"/>
      <c r="N140"/>
      <c r="O140"/>
      <c r="P140"/>
      <c r="Q140"/>
      <c r="R140"/>
      <c r="S140"/>
      <c r="T140"/>
      <c r="U140"/>
      <c r="V140"/>
      <c r="W140" s="130"/>
      <c r="X140" s="129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5.75">
      <c r="A141" s="120"/>
      <c r="B141" s="120"/>
      <c r="C141" s="120"/>
      <c r="D141" s="127"/>
      <c r="E141" s="120"/>
      <c r="F141"/>
      <c r="G141"/>
      <c r="H141" s="128" t="s">
        <v>77</v>
      </c>
      <c r="I141"/>
      <c r="J141" s="129"/>
      <c r="K141"/>
      <c r="L141"/>
      <c r="M141"/>
      <c r="N141"/>
      <c r="O141"/>
      <c r="P141"/>
      <c r="Q141"/>
      <c r="R141"/>
      <c r="S141"/>
      <c r="T141"/>
      <c r="U141"/>
      <c r="V141"/>
      <c r="W141" s="130"/>
      <c r="X141" s="129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5.75">
      <c r="A142" s="120"/>
      <c r="B142" s="120"/>
      <c r="C142" s="120"/>
      <c r="D142" s="127"/>
      <c r="E142" s="120"/>
      <c r="F142"/>
      <c r="G142"/>
      <c r="H142" s="128" t="s">
        <v>77</v>
      </c>
      <c r="I142"/>
      <c r="J142" s="129"/>
      <c r="K142"/>
      <c r="L142"/>
      <c r="M142"/>
      <c r="N142"/>
      <c r="O142"/>
      <c r="P142"/>
      <c r="Q142"/>
      <c r="R142"/>
      <c r="S142"/>
      <c r="T142"/>
      <c r="U142"/>
      <c r="V142"/>
      <c r="W142" s="130"/>
      <c r="X142" s="129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5.75">
      <c r="A143" s="120"/>
      <c r="B143" s="120"/>
      <c r="C143" s="120"/>
      <c r="D143" s="127"/>
      <c r="E143" s="120"/>
      <c r="F143"/>
      <c r="G143"/>
      <c r="H143" s="128" t="s">
        <v>77</v>
      </c>
      <c r="I143"/>
      <c r="J143" s="129"/>
      <c r="K143"/>
      <c r="L143"/>
      <c r="M143"/>
      <c r="N143"/>
      <c r="O143"/>
      <c r="P143"/>
      <c r="Q143"/>
      <c r="R143"/>
      <c r="S143"/>
      <c r="T143"/>
      <c r="U143"/>
      <c r="V143"/>
      <c r="W143" s="130"/>
      <c r="X143" s="129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5.75">
      <c r="A144" s="120"/>
      <c r="B144" s="120"/>
      <c r="C144" s="120"/>
      <c r="D144" s="127"/>
      <c r="E144" s="120"/>
      <c r="F144"/>
      <c r="G144"/>
      <c r="H144" s="128" t="s">
        <v>77</v>
      </c>
      <c r="I144"/>
      <c r="J144" s="129"/>
      <c r="K144"/>
      <c r="L144"/>
      <c r="M144"/>
      <c r="N144"/>
      <c r="O144"/>
      <c r="P144"/>
      <c r="Q144"/>
      <c r="R144"/>
      <c r="S144"/>
      <c r="T144"/>
      <c r="U144"/>
      <c r="V144"/>
      <c r="W144" s="130"/>
      <c r="X144" s="129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5.75">
      <c r="A145" s="120"/>
      <c r="B145" s="120"/>
      <c r="C145" s="120"/>
      <c r="D145" s="127"/>
      <c r="E145" s="120"/>
      <c r="F145"/>
      <c r="G145"/>
      <c r="H145" s="128" t="s">
        <v>77</v>
      </c>
      <c r="I145"/>
      <c r="J145" s="129"/>
      <c r="K145"/>
      <c r="L145"/>
      <c r="M145"/>
      <c r="N145"/>
      <c r="O145"/>
      <c r="P145"/>
      <c r="Q145"/>
      <c r="R145"/>
      <c r="S145"/>
      <c r="T145"/>
      <c r="U145"/>
      <c r="V145"/>
      <c r="W145" s="130"/>
      <c r="X145" s="129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5.75">
      <c r="A146" s="120"/>
      <c r="B146" s="120"/>
      <c r="C146" s="120"/>
      <c r="D146" s="127"/>
      <c r="E146" s="120"/>
      <c r="F146"/>
      <c r="G146"/>
      <c r="H146" s="128" t="s">
        <v>77</v>
      </c>
      <c r="I146"/>
      <c r="J146" s="129"/>
      <c r="K146"/>
      <c r="L146"/>
      <c r="M146"/>
      <c r="N146"/>
      <c r="O146"/>
      <c r="P146"/>
      <c r="Q146"/>
      <c r="R146"/>
      <c r="S146"/>
      <c r="T146"/>
      <c r="U146"/>
      <c r="V146"/>
      <c r="W146" s="130"/>
      <c r="X146" s="129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5.75">
      <c r="A147" s="120"/>
      <c r="B147" s="120"/>
      <c r="C147" s="120"/>
      <c r="D147" s="127"/>
      <c r="E147" s="120"/>
      <c r="F147"/>
      <c r="G147"/>
      <c r="H147" s="128" t="s">
        <v>77</v>
      </c>
      <c r="I147"/>
      <c r="J147" s="129"/>
      <c r="K147"/>
      <c r="L147"/>
      <c r="M147"/>
      <c r="N147"/>
      <c r="O147"/>
      <c r="P147"/>
      <c r="Q147"/>
      <c r="R147"/>
      <c r="S147"/>
      <c r="T147"/>
      <c r="U147"/>
      <c r="V147"/>
      <c r="W147" s="130"/>
      <c r="X147" s="129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5.75">
      <c r="A148" s="120"/>
      <c r="B148" s="120"/>
      <c r="C148" s="120"/>
      <c r="D148" s="127"/>
      <c r="E148" s="120"/>
      <c r="F148"/>
      <c r="G148"/>
      <c r="H148" s="128" t="s">
        <v>77</v>
      </c>
      <c r="I148"/>
      <c r="J148" s="129"/>
      <c r="K148"/>
      <c r="L148"/>
      <c r="M148"/>
      <c r="N148"/>
      <c r="O148"/>
      <c r="P148"/>
      <c r="Q148"/>
      <c r="R148"/>
      <c r="S148"/>
      <c r="T148"/>
      <c r="U148"/>
      <c r="V148"/>
      <c r="W148" s="130"/>
      <c r="X148" s="129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5.75">
      <c r="A149" s="120"/>
      <c r="B149" s="120"/>
      <c r="C149" s="120"/>
      <c r="D149" s="127"/>
      <c r="E149" s="120"/>
      <c r="F149"/>
      <c r="G149"/>
      <c r="H149" s="128" t="s">
        <v>77</v>
      </c>
      <c r="I149"/>
      <c r="J149" s="129"/>
      <c r="K149"/>
      <c r="L149"/>
      <c r="M149"/>
      <c r="N149"/>
      <c r="O149"/>
      <c r="P149"/>
      <c r="Q149"/>
      <c r="R149"/>
      <c r="S149"/>
      <c r="T149"/>
      <c r="U149"/>
      <c r="V149"/>
      <c r="W149" s="130"/>
      <c r="X149" s="12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5.75">
      <c r="A150" s="120"/>
      <c r="B150" s="120"/>
      <c r="C150" s="120"/>
      <c r="D150" s="127"/>
      <c r="E150" s="120"/>
      <c r="F150"/>
      <c r="G150"/>
      <c r="H150" s="128" t="s">
        <v>77</v>
      </c>
      <c r="I150"/>
      <c r="J150" s="129"/>
      <c r="K150"/>
      <c r="L150"/>
      <c r="M150"/>
      <c r="N150"/>
      <c r="O150"/>
      <c r="P150"/>
      <c r="Q150"/>
      <c r="R150"/>
      <c r="S150"/>
      <c r="T150"/>
      <c r="U150"/>
      <c r="V150"/>
      <c r="W150" s="130"/>
      <c r="X150" s="129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5.75">
      <c r="A151" s="120"/>
      <c r="B151" s="120"/>
      <c r="C151" s="120"/>
      <c r="D151" s="127"/>
      <c r="E151" s="120"/>
      <c r="F151"/>
      <c r="G151"/>
      <c r="H151" s="128" t="s">
        <v>77</v>
      </c>
      <c r="I151"/>
      <c r="J151" s="129"/>
      <c r="K151"/>
      <c r="L151"/>
      <c r="M151"/>
      <c r="N151"/>
      <c r="O151"/>
      <c r="P151"/>
      <c r="Q151"/>
      <c r="R151"/>
      <c r="S151"/>
      <c r="T151"/>
      <c r="U151"/>
      <c r="V151"/>
      <c r="W151" s="130"/>
      <c r="X151" s="129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5.75">
      <c r="A152" s="120"/>
      <c r="B152" s="120"/>
      <c r="C152" s="120"/>
      <c r="D152" s="127"/>
      <c r="E152" s="120"/>
      <c r="F152"/>
      <c r="G152"/>
      <c r="H152" s="128" t="s">
        <v>77</v>
      </c>
      <c r="I152"/>
      <c r="J152" s="129"/>
      <c r="K152"/>
      <c r="L152"/>
      <c r="M152"/>
      <c r="N152"/>
      <c r="O152"/>
      <c r="P152"/>
      <c r="Q152"/>
      <c r="R152"/>
      <c r="S152"/>
      <c r="T152"/>
      <c r="U152"/>
      <c r="V152"/>
      <c r="W152" s="130"/>
      <c r="X152" s="129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5.75">
      <c r="A153" s="120"/>
      <c r="B153" s="120"/>
      <c r="C153" s="120"/>
      <c r="D153" s="127"/>
      <c r="E153" s="120"/>
      <c r="F153"/>
      <c r="G153"/>
      <c r="H153" s="128" t="s">
        <v>77</v>
      </c>
      <c r="I153"/>
      <c r="J153" s="129"/>
      <c r="K153"/>
      <c r="L153"/>
      <c r="M153"/>
      <c r="N153"/>
      <c r="O153"/>
      <c r="P153"/>
      <c r="Q153"/>
      <c r="R153"/>
      <c r="S153"/>
      <c r="T153"/>
      <c r="U153"/>
      <c r="V153"/>
      <c r="W153" s="130"/>
      <c r="X153" s="129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5.75">
      <c r="A154" s="120"/>
      <c r="B154" s="120"/>
      <c r="C154" s="120"/>
      <c r="D154" s="127"/>
      <c r="E154" s="120"/>
      <c r="F154"/>
      <c r="G154"/>
      <c r="H154" s="128" t="s">
        <v>77</v>
      </c>
      <c r="I154"/>
      <c r="J154" s="129"/>
      <c r="K154"/>
      <c r="L154"/>
      <c r="M154"/>
      <c r="N154"/>
      <c r="O154"/>
      <c r="P154"/>
      <c r="Q154"/>
      <c r="R154"/>
      <c r="S154"/>
      <c r="T154"/>
      <c r="U154"/>
      <c r="V154"/>
      <c r="W154" s="130"/>
      <c r="X154" s="129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5.75">
      <c r="A155" s="120"/>
      <c r="B155" s="120"/>
      <c r="C155" s="120"/>
      <c r="D155" s="127"/>
      <c r="E155" s="120"/>
      <c r="F155"/>
      <c r="G155"/>
      <c r="H155" s="128" t="s">
        <v>77</v>
      </c>
      <c r="I155"/>
      <c r="J155" s="129"/>
      <c r="K155"/>
      <c r="L155"/>
      <c r="M155"/>
      <c r="N155"/>
      <c r="O155"/>
      <c r="P155"/>
      <c r="Q155"/>
      <c r="R155"/>
      <c r="S155"/>
      <c r="T155"/>
      <c r="U155"/>
      <c r="V155"/>
      <c r="W155" s="130"/>
      <c r="X155" s="129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5.75">
      <c r="A156" s="120"/>
      <c r="B156" s="120"/>
      <c r="C156" s="120"/>
      <c r="D156" s="127"/>
      <c r="E156" s="120"/>
      <c r="F156"/>
      <c r="G156"/>
      <c r="H156" s="128" t="s">
        <v>77</v>
      </c>
      <c r="I156"/>
      <c r="J156" s="129"/>
      <c r="K156"/>
      <c r="L156"/>
      <c r="M156"/>
      <c r="N156"/>
      <c r="O156"/>
      <c r="P156"/>
      <c r="Q156"/>
      <c r="R156"/>
      <c r="S156"/>
      <c r="T156"/>
      <c r="U156"/>
      <c r="V156"/>
      <c r="W156" s="130"/>
      <c r="X156" s="129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5.75">
      <c r="A157" s="120"/>
      <c r="B157" s="120"/>
      <c r="C157" s="120"/>
      <c r="D157" s="127"/>
      <c r="E157" s="120"/>
      <c r="F157"/>
      <c r="G157"/>
      <c r="H157" s="128" t="s">
        <v>77</v>
      </c>
      <c r="I157"/>
      <c r="J157" s="129"/>
      <c r="K157"/>
      <c r="L157"/>
      <c r="M157"/>
      <c r="N157"/>
      <c r="O157"/>
      <c r="P157"/>
      <c r="Q157"/>
      <c r="R157"/>
      <c r="S157"/>
      <c r="T157"/>
      <c r="U157"/>
      <c r="V157"/>
      <c r="W157" s="130"/>
      <c r="X157" s="129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5.75">
      <c r="A158" s="120"/>
      <c r="B158" s="120"/>
      <c r="C158" s="120"/>
      <c r="D158" s="127"/>
      <c r="E158" s="120"/>
      <c r="F158"/>
      <c r="G158"/>
      <c r="H158" s="128" t="s">
        <v>77</v>
      </c>
      <c r="I158"/>
      <c r="J158" s="129"/>
      <c r="K158"/>
      <c r="L158"/>
      <c r="M158"/>
      <c r="N158"/>
      <c r="O158"/>
      <c r="P158"/>
      <c r="Q158"/>
      <c r="R158"/>
      <c r="S158"/>
      <c r="T158"/>
      <c r="U158"/>
      <c r="V158"/>
      <c r="W158" s="130"/>
      <c r="X158" s="129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5.75">
      <c r="A159" s="120"/>
      <c r="B159" s="120"/>
      <c r="C159" s="120"/>
      <c r="D159" s="127"/>
      <c r="E159" s="120"/>
      <c r="F159"/>
      <c r="G159"/>
      <c r="H159" s="128" t="s">
        <v>77</v>
      </c>
      <c r="I159"/>
      <c r="J159" s="129"/>
      <c r="K159"/>
      <c r="L159"/>
      <c r="M159"/>
      <c r="N159"/>
      <c r="O159"/>
      <c r="P159"/>
      <c r="Q159"/>
      <c r="R159"/>
      <c r="S159"/>
      <c r="T159"/>
      <c r="U159"/>
      <c r="V159"/>
      <c r="W159" s="130"/>
      <c r="X159" s="12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5.75">
      <c r="A160" s="120"/>
      <c r="B160" s="120"/>
      <c r="C160" s="120"/>
      <c r="D160" s="127"/>
      <c r="E160" s="120"/>
      <c r="F160"/>
      <c r="G160"/>
      <c r="H160" s="128" t="s">
        <v>77</v>
      </c>
      <c r="I160"/>
      <c r="J160" s="129"/>
      <c r="K160"/>
      <c r="L160"/>
      <c r="M160"/>
      <c r="N160"/>
      <c r="O160"/>
      <c r="P160"/>
      <c r="Q160"/>
      <c r="R160"/>
      <c r="S160"/>
      <c r="T160"/>
      <c r="U160"/>
      <c r="V160"/>
      <c r="W160" s="130"/>
      <c r="X160" s="129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5.75">
      <c r="A161" s="120"/>
      <c r="B161" s="120"/>
      <c r="C161" s="120"/>
      <c r="D161" s="127"/>
      <c r="E161" s="120"/>
      <c r="F161"/>
      <c r="G161"/>
      <c r="H161" s="128" t="s">
        <v>77</v>
      </c>
      <c r="I161"/>
      <c r="J161" s="129"/>
      <c r="K161"/>
      <c r="L161"/>
      <c r="M161"/>
      <c r="N161"/>
      <c r="O161"/>
      <c r="P161"/>
      <c r="Q161"/>
      <c r="R161"/>
      <c r="S161"/>
      <c r="T161"/>
      <c r="U161"/>
      <c r="V161"/>
      <c r="W161" s="130"/>
      <c r="X161" s="129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5.75">
      <c r="A162" s="120"/>
      <c r="B162" s="120"/>
      <c r="C162" s="120"/>
      <c r="D162" s="127"/>
      <c r="E162" s="120"/>
      <c r="F162"/>
      <c r="G162"/>
      <c r="H162" s="128" t="s">
        <v>77</v>
      </c>
      <c r="I162"/>
      <c r="J162" s="129"/>
      <c r="K162"/>
      <c r="L162"/>
      <c r="M162"/>
      <c r="N162"/>
      <c r="O162"/>
      <c r="P162"/>
      <c r="Q162"/>
      <c r="R162"/>
      <c r="S162"/>
      <c r="T162"/>
      <c r="U162"/>
      <c r="V162"/>
      <c r="W162" s="130"/>
      <c r="X162" s="129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5.75">
      <c r="A163" s="120"/>
      <c r="B163" s="120"/>
      <c r="C163" s="120"/>
      <c r="D163" s="127"/>
      <c r="E163" s="120"/>
      <c r="F163"/>
      <c r="G163"/>
      <c r="H163" s="128" t="s">
        <v>77</v>
      </c>
      <c r="I163"/>
      <c r="J163" s="129"/>
      <c r="K163"/>
      <c r="L163"/>
      <c r="M163"/>
      <c r="N163"/>
      <c r="O163"/>
      <c r="P163"/>
      <c r="Q163"/>
      <c r="R163"/>
      <c r="S163"/>
      <c r="T163"/>
      <c r="U163"/>
      <c r="V163"/>
      <c r="W163" s="130"/>
      <c r="X163" s="129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5.75">
      <c r="A164" s="120"/>
      <c r="B164" s="120"/>
      <c r="C164" s="120"/>
      <c r="D164" s="127"/>
      <c r="E164" s="120"/>
      <c r="F164"/>
      <c r="G164"/>
      <c r="H164" s="128" t="s">
        <v>77</v>
      </c>
      <c r="I164"/>
      <c r="J164" s="129"/>
      <c r="K164"/>
      <c r="L164"/>
      <c r="M164"/>
      <c r="N164"/>
      <c r="O164"/>
      <c r="P164"/>
      <c r="Q164"/>
      <c r="R164"/>
      <c r="S164"/>
      <c r="T164"/>
      <c r="U164"/>
      <c r="V164"/>
      <c r="W164" s="130"/>
      <c r="X164" s="129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5.75">
      <c r="A165" s="120"/>
      <c r="B165" s="120"/>
      <c r="C165" s="120"/>
      <c r="D165" s="127"/>
      <c r="E165" s="120"/>
      <c r="F165"/>
      <c r="G165"/>
      <c r="H165" s="128" t="s">
        <v>77</v>
      </c>
      <c r="I165"/>
      <c r="J165" s="129"/>
      <c r="K165"/>
      <c r="L165"/>
      <c r="M165"/>
      <c r="N165"/>
      <c r="O165"/>
      <c r="P165"/>
      <c r="Q165"/>
      <c r="R165"/>
      <c r="S165"/>
      <c r="T165"/>
      <c r="U165"/>
      <c r="V165"/>
      <c r="W165" s="130"/>
      <c r="X165" s="129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5.75">
      <c r="A166" s="120"/>
      <c r="B166" s="120"/>
      <c r="C166" s="120"/>
      <c r="D166" s="127"/>
      <c r="E166" s="120"/>
      <c r="F166"/>
      <c r="G166"/>
      <c r="H166" s="128" t="s">
        <v>77</v>
      </c>
      <c r="I166"/>
      <c r="J166" s="129"/>
      <c r="K166"/>
      <c r="L166"/>
      <c r="M166"/>
      <c r="N166"/>
      <c r="O166"/>
      <c r="P166"/>
      <c r="Q166"/>
      <c r="R166"/>
      <c r="S166"/>
      <c r="T166"/>
      <c r="U166"/>
      <c r="V166"/>
      <c r="W166" s="130"/>
      <c r="X166" s="129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5.75">
      <c r="A167" s="120"/>
      <c r="B167" s="120"/>
      <c r="C167" s="120"/>
      <c r="D167" s="127"/>
      <c r="E167" s="120"/>
      <c r="F167"/>
      <c r="G167"/>
      <c r="H167" s="128" t="s">
        <v>77</v>
      </c>
      <c r="I167"/>
      <c r="J167" s="129"/>
      <c r="K167"/>
      <c r="L167"/>
      <c r="M167"/>
      <c r="N167"/>
      <c r="O167"/>
      <c r="P167"/>
      <c r="Q167"/>
      <c r="R167"/>
      <c r="S167"/>
      <c r="T167"/>
      <c r="U167"/>
      <c r="V167"/>
      <c r="W167" s="130"/>
      <c r="X167" s="129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5.75">
      <c r="A168" s="120"/>
      <c r="B168" s="120"/>
      <c r="C168" s="120"/>
      <c r="D168" s="127"/>
      <c r="E168" s="120"/>
      <c r="F168"/>
      <c r="G168"/>
      <c r="H168" s="128" t="s">
        <v>77</v>
      </c>
      <c r="I168"/>
      <c r="J168" s="129"/>
      <c r="K168"/>
      <c r="L168"/>
      <c r="M168"/>
      <c r="N168"/>
      <c r="O168"/>
      <c r="P168"/>
      <c r="Q168"/>
      <c r="R168"/>
      <c r="S168"/>
      <c r="T168"/>
      <c r="U168"/>
      <c r="V168"/>
      <c r="W168" s="130"/>
      <c r="X168" s="129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5.75">
      <c r="A169" s="120"/>
      <c r="B169" s="120"/>
      <c r="C169" s="120"/>
      <c r="D169" s="127"/>
      <c r="E169" s="120"/>
      <c r="F169"/>
      <c r="G169"/>
      <c r="H169" s="128" t="s">
        <v>77</v>
      </c>
      <c r="I169"/>
      <c r="J169" s="129"/>
      <c r="K169"/>
      <c r="L169"/>
      <c r="M169"/>
      <c r="N169"/>
      <c r="O169"/>
      <c r="P169"/>
      <c r="Q169"/>
      <c r="R169"/>
      <c r="S169"/>
      <c r="T169"/>
      <c r="U169"/>
      <c r="V169"/>
      <c r="W169" s="130"/>
      <c r="X169" s="12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5.75">
      <c r="A170" s="120"/>
      <c r="B170" s="120"/>
      <c r="C170" s="120"/>
      <c r="D170" s="127"/>
      <c r="E170" s="120"/>
      <c r="F170"/>
      <c r="G170"/>
      <c r="H170" s="128" t="s">
        <v>77</v>
      </c>
      <c r="I170"/>
      <c r="J170" s="129"/>
      <c r="K170"/>
      <c r="L170"/>
      <c r="M170"/>
      <c r="N170"/>
      <c r="O170"/>
      <c r="P170"/>
      <c r="Q170"/>
      <c r="R170"/>
      <c r="S170"/>
      <c r="T170"/>
      <c r="U170"/>
      <c r="V170"/>
      <c r="W170" s="130"/>
      <c r="X170" s="129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5.75">
      <c r="A171" s="120"/>
      <c r="B171" s="120"/>
      <c r="C171" s="120"/>
      <c r="D171" s="127"/>
      <c r="E171" s="120"/>
      <c r="F171"/>
      <c r="G171"/>
      <c r="H171" s="128" t="s">
        <v>77</v>
      </c>
      <c r="I171"/>
      <c r="J171" s="129"/>
      <c r="K171"/>
      <c r="L171"/>
      <c r="M171"/>
      <c r="N171"/>
      <c r="O171"/>
      <c r="P171"/>
      <c r="Q171"/>
      <c r="R171"/>
      <c r="S171"/>
      <c r="T171"/>
      <c r="U171"/>
      <c r="V171"/>
      <c r="W171" s="130"/>
      <c r="X171" s="129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5.75">
      <c r="A172" s="120"/>
      <c r="B172" s="120"/>
      <c r="C172" s="120"/>
      <c r="D172" s="127"/>
      <c r="E172" s="120"/>
      <c r="F172"/>
      <c r="G172"/>
      <c r="H172" s="128" t="s">
        <v>77</v>
      </c>
      <c r="I172"/>
      <c r="J172" s="129"/>
      <c r="K172"/>
      <c r="L172"/>
      <c r="M172"/>
      <c r="N172"/>
      <c r="O172"/>
      <c r="P172"/>
      <c r="Q172"/>
      <c r="R172"/>
      <c r="S172"/>
      <c r="T172"/>
      <c r="U172"/>
      <c r="V172"/>
      <c r="W172" s="130"/>
      <c r="X172" s="129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5.75">
      <c r="A173" s="120"/>
      <c r="B173" s="120"/>
      <c r="C173" s="120"/>
      <c r="D173" s="127"/>
      <c r="E173" s="120"/>
      <c r="F173"/>
      <c r="G173"/>
      <c r="H173" s="128" t="s">
        <v>77</v>
      </c>
      <c r="I173"/>
      <c r="J173" s="129"/>
      <c r="K173"/>
      <c r="L173"/>
      <c r="M173"/>
      <c r="N173"/>
      <c r="O173"/>
      <c r="P173"/>
      <c r="Q173"/>
      <c r="R173"/>
      <c r="S173"/>
      <c r="T173"/>
      <c r="U173"/>
      <c r="V173"/>
      <c r="W173" s="130"/>
      <c r="X173" s="129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5.75">
      <c r="A174" s="120"/>
      <c r="B174" s="120"/>
      <c r="C174" s="120"/>
      <c r="D174" s="127"/>
      <c r="E174" s="120"/>
      <c r="F174"/>
      <c r="G174"/>
      <c r="H174" s="128" t="s">
        <v>77</v>
      </c>
      <c r="I174"/>
      <c r="J174" s="129"/>
      <c r="K174"/>
      <c r="L174"/>
      <c r="M174"/>
      <c r="N174"/>
      <c r="O174"/>
      <c r="P174"/>
      <c r="Q174"/>
      <c r="R174"/>
      <c r="S174"/>
      <c r="T174"/>
      <c r="U174"/>
      <c r="V174"/>
      <c r="W174" s="130"/>
      <c r="X174" s="129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5.75">
      <c r="A175" s="120"/>
      <c r="B175" s="120"/>
      <c r="C175" s="120"/>
      <c r="D175" s="127"/>
      <c r="E175" s="120"/>
      <c r="F175"/>
      <c r="G175"/>
      <c r="H175" s="128" t="s">
        <v>77</v>
      </c>
      <c r="I175"/>
      <c r="J175" s="129"/>
      <c r="K175"/>
      <c r="L175"/>
      <c r="M175"/>
      <c r="N175"/>
      <c r="O175"/>
      <c r="P175"/>
      <c r="Q175"/>
      <c r="R175"/>
      <c r="S175"/>
      <c r="T175"/>
      <c r="U175"/>
      <c r="V175"/>
      <c r="W175" s="130"/>
      <c r="X175" s="129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5.75">
      <c r="A176" s="120"/>
      <c r="B176" s="120"/>
      <c r="C176" s="120"/>
      <c r="D176" s="127"/>
      <c r="E176" s="120"/>
      <c r="F176"/>
      <c r="G176"/>
      <c r="H176" s="128" t="s">
        <v>77</v>
      </c>
      <c r="I176"/>
      <c r="J176" s="129"/>
      <c r="K176"/>
      <c r="L176"/>
      <c r="M176"/>
      <c r="N176"/>
      <c r="O176"/>
      <c r="P176"/>
      <c r="Q176"/>
      <c r="R176"/>
      <c r="S176"/>
      <c r="T176"/>
      <c r="U176"/>
      <c r="V176"/>
      <c r="W176" s="130"/>
      <c r="X176" s="129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5.75">
      <c r="A177" s="120"/>
      <c r="B177" s="120"/>
      <c r="C177" s="120"/>
      <c r="D177" s="127"/>
      <c r="E177" s="120"/>
      <c r="F177"/>
      <c r="G177"/>
      <c r="H177" s="128" t="s">
        <v>77</v>
      </c>
      <c r="I177"/>
      <c r="J177" s="129"/>
      <c r="K177"/>
      <c r="L177"/>
      <c r="M177"/>
      <c r="N177"/>
      <c r="O177"/>
      <c r="P177"/>
      <c r="Q177"/>
      <c r="R177"/>
      <c r="S177"/>
      <c r="T177"/>
      <c r="U177"/>
      <c r="V177"/>
      <c r="W177" s="130"/>
      <c r="X177" s="129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5.75">
      <c r="A178" s="120"/>
      <c r="B178" s="120"/>
      <c r="C178" s="120"/>
      <c r="D178" s="127"/>
      <c r="E178" s="120"/>
      <c r="F178"/>
      <c r="G178"/>
      <c r="H178" s="128" t="s">
        <v>77</v>
      </c>
      <c r="I178"/>
      <c r="J178" s="129"/>
      <c r="K178"/>
      <c r="L178"/>
      <c r="M178"/>
      <c r="N178"/>
      <c r="O178"/>
      <c r="P178"/>
      <c r="Q178"/>
      <c r="R178"/>
      <c r="S178"/>
      <c r="T178"/>
      <c r="U178"/>
      <c r="V178"/>
      <c r="W178" s="130"/>
      <c r="X178" s="129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5.75">
      <c r="A179" s="120"/>
      <c r="B179" s="120"/>
      <c r="C179" s="120"/>
      <c r="D179" s="127"/>
      <c r="E179" s="120"/>
      <c r="F179"/>
      <c r="G179"/>
      <c r="H179" s="128" t="s">
        <v>77</v>
      </c>
      <c r="I179"/>
      <c r="J179" s="129"/>
      <c r="K179"/>
      <c r="L179"/>
      <c r="M179"/>
      <c r="N179"/>
      <c r="O179"/>
      <c r="P179"/>
      <c r="Q179"/>
      <c r="R179"/>
      <c r="S179"/>
      <c r="T179"/>
      <c r="U179"/>
      <c r="V179"/>
      <c r="W179" s="130"/>
      <c r="X179" s="12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5.75">
      <c r="A180" s="120"/>
      <c r="B180" s="120"/>
      <c r="C180" s="120"/>
      <c r="D180" s="127"/>
      <c r="E180" s="120"/>
      <c r="F180"/>
      <c r="G180"/>
      <c r="H180" s="128" t="s">
        <v>77</v>
      </c>
      <c r="I180"/>
      <c r="J180" s="129"/>
      <c r="K180"/>
      <c r="L180"/>
      <c r="M180"/>
      <c r="N180"/>
      <c r="O180"/>
      <c r="P180"/>
      <c r="Q180"/>
      <c r="R180"/>
      <c r="S180"/>
      <c r="T180"/>
      <c r="U180"/>
      <c r="V180"/>
      <c r="W180" s="130"/>
      <c r="X180" s="129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5.75">
      <c r="A181" s="120"/>
      <c r="B181" s="120"/>
      <c r="C181" s="120"/>
      <c r="D181" s="127"/>
      <c r="E181" s="120"/>
      <c r="F181"/>
      <c r="G181"/>
      <c r="H181" s="128" t="s">
        <v>77</v>
      </c>
      <c r="I181"/>
      <c r="J181" s="129"/>
      <c r="K181"/>
      <c r="L181"/>
      <c r="M181"/>
      <c r="N181"/>
      <c r="O181"/>
      <c r="P181"/>
      <c r="Q181"/>
      <c r="R181"/>
      <c r="S181"/>
      <c r="T181"/>
      <c r="U181"/>
      <c r="V181"/>
      <c r="W181" s="130"/>
      <c r="X181" s="129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5.75">
      <c r="A182" s="120"/>
      <c r="B182" s="120"/>
      <c r="C182" s="120"/>
      <c r="D182" s="127"/>
      <c r="E182" s="120"/>
      <c r="F182"/>
      <c r="G182"/>
      <c r="H182" s="128" t="s">
        <v>77</v>
      </c>
      <c r="I182"/>
      <c r="J182" s="129"/>
      <c r="K182"/>
      <c r="L182"/>
      <c r="M182"/>
      <c r="N182"/>
      <c r="O182"/>
      <c r="P182"/>
      <c r="Q182"/>
      <c r="R182"/>
      <c r="S182"/>
      <c r="T182"/>
      <c r="U182"/>
      <c r="V182"/>
      <c r="W182" s="130"/>
      <c r="X182" s="129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5.75">
      <c r="A183" s="120"/>
      <c r="B183" s="120"/>
      <c r="C183" s="120"/>
      <c r="D183" s="127"/>
      <c r="E183" s="120"/>
      <c r="F183"/>
      <c r="G183"/>
      <c r="H183" s="128" t="s">
        <v>77</v>
      </c>
      <c r="I183"/>
      <c r="J183" s="129"/>
      <c r="K183"/>
      <c r="L183"/>
      <c r="M183"/>
      <c r="N183"/>
      <c r="O183"/>
      <c r="P183"/>
      <c r="Q183"/>
      <c r="R183"/>
      <c r="S183"/>
      <c r="T183"/>
      <c r="U183"/>
      <c r="V183"/>
      <c r="W183" s="130"/>
      <c r="X183" s="129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2.75">
      <c r="A184" s="120"/>
      <c r="B184" s="120"/>
      <c r="C184" s="120"/>
      <c r="D184" s="127"/>
      <c r="E184" s="120"/>
      <c r="F184"/>
      <c r="G184"/>
      <c r="H184"/>
      <c r="I184"/>
      <c r="J184" s="129"/>
      <c r="K184"/>
      <c r="L184"/>
      <c r="M184"/>
      <c r="N184"/>
      <c r="O184"/>
      <c r="P184"/>
      <c r="Q184"/>
      <c r="R184"/>
      <c r="S184"/>
      <c r="T184"/>
      <c r="U184"/>
      <c r="V184"/>
      <c r="W184" s="130"/>
      <c r="X184" s="129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2.75">
      <c r="A185" s="120"/>
      <c r="B185" s="120"/>
      <c r="C185" s="120"/>
      <c r="D185" s="127"/>
      <c r="E185" s="120"/>
      <c r="F185"/>
      <c r="G185"/>
      <c r="H185"/>
      <c r="I185"/>
      <c r="J185" s="129"/>
      <c r="K185"/>
      <c r="L185"/>
      <c r="M185"/>
      <c r="N185"/>
      <c r="O185"/>
      <c r="P185"/>
      <c r="Q185"/>
      <c r="R185"/>
      <c r="S185"/>
      <c r="T185"/>
      <c r="U185"/>
      <c r="V185"/>
      <c r="W185" s="130"/>
      <c r="X185" s="129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2.75">
      <c r="A186" s="120"/>
      <c r="B186" s="120"/>
      <c r="C186" s="120"/>
      <c r="D186" s="127"/>
      <c r="E186" s="120"/>
      <c r="F186"/>
      <c r="G186"/>
      <c r="H186"/>
      <c r="I186"/>
      <c r="J186" s="129"/>
      <c r="K186"/>
      <c r="L186"/>
      <c r="M186"/>
      <c r="N186"/>
      <c r="O186"/>
      <c r="P186"/>
      <c r="Q186"/>
      <c r="R186"/>
      <c r="S186"/>
      <c r="T186"/>
      <c r="U186"/>
      <c r="V186"/>
      <c r="W186" s="130"/>
      <c r="X186" s="129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2.75">
      <c r="A187" s="120"/>
      <c r="B187" s="120"/>
      <c r="C187" s="120"/>
      <c r="D187" s="127"/>
      <c r="E187" s="120"/>
      <c r="F187"/>
      <c r="G187"/>
      <c r="H187"/>
      <c r="I187"/>
      <c r="J187" s="129"/>
      <c r="K187"/>
      <c r="L187"/>
      <c r="M187"/>
      <c r="N187"/>
      <c r="O187"/>
      <c r="P187"/>
      <c r="Q187"/>
      <c r="R187"/>
      <c r="S187"/>
      <c r="T187"/>
      <c r="U187"/>
      <c r="V187"/>
      <c r="W187" s="130"/>
      <c r="X187" s="129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2.75">
      <c r="A188" s="120"/>
      <c r="B188" s="120"/>
      <c r="C188" s="120"/>
      <c r="D188" s="127"/>
      <c r="E188" s="120"/>
      <c r="F188"/>
      <c r="G188"/>
      <c r="H188"/>
      <c r="I188"/>
      <c r="J188" s="129"/>
      <c r="K188"/>
      <c r="L188"/>
      <c r="M188"/>
      <c r="N188"/>
      <c r="O188"/>
      <c r="P188"/>
      <c r="Q188"/>
      <c r="R188"/>
      <c r="S188"/>
      <c r="T188"/>
      <c r="U188"/>
      <c r="V188"/>
      <c r="W188" s="130"/>
      <c r="X188" s="129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2.75">
      <c r="A189" s="120"/>
      <c r="B189" s="120"/>
      <c r="C189" s="120"/>
      <c r="D189" s="127"/>
      <c r="E189" s="120"/>
      <c r="F189"/>
      <c r="G189"/>
      <c r="H189"/>
      <c r="I189"/>
      <c r="J189" s="129"/>
      <c r="K189"/>
      <c r="L189"/>
      <c r="M189"/>
      <c r="N189"/>
      <c r="O189"/>
      <c r="P189"/>
      <c r="Q189"/>
      <c r="R189"/>
      <c r="S189"/>
      <c r="T189"/>
      <c r="U189"/>
      <c r="V189"/>
      <c r="W189" s="130"/>
      <c r="X189" s="12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2.75">
      <c r="A190" s="120"/>
      <c r="B190" s="120"/>
      <c r="C190" s="120"/>
      <c r="D190" s="127"/>
      <c r="E190" s="120"/>
      <c r="F190"/>
      <c r="G190"/>
      <c r="H190"/>
      <c r="I190"/>
      <c r="J190" s="129"/>
      <c r="K190"/>
      <c r="L190"/>
      <c r="M190"/>
      <c r="N190"/>
      <c r="O190"/>
      <c r="P190"/>
      <c r="Q190"/>
      <c r="R190"/>
      <c r="S190"/>
      <c r="T190"/>
      <c r="U190"/>
      <c r="V190"/>
      <c r="W190" s="130"/>
      <c r="X190" s="129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2.75">
      <c r="A191" s="120"/>
      <c r="B191" s="120"/>
      <c r="C191" s="120"/>
      <c r="D191" s="127"/>
      <c r="E191" s="120"/>
      <c r="F191"/>
      <c r="G191"/>
      <c r="H191"/>
      <c r="I191"/>
      <c r="J191" s="129"/>
      <c r="K191"/>
      <c r="L191"/>
      <c r="M191"/>
      <c r="N191"/>
      <c r="O191"/>
      <c r="P191"/>
      <c r="Q191"/>
      <c r="R191"/>
      <c r="S191"/>
      <c r="T191"/>
      <c r="U191"/>
      <c r="V191"/>
      <c r="W191" s="130"/>
      <c r="X191" s="129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2.75">
      <c r="A192" s="120"/>
      <c r="B192" s="120"/>
      <c r="C192" s="120"/>
      <c r="D192" s="127"/>
      <c r="E192" s="120"/>
      <c r="F192"/>
      <c r="G192"/>
      <c r="H192"/>
      <c r="I192"/>
      <c r="J192" s="129"/>
      <c r="K192"/>
      <c r="L192"/>
      <c r="M192"/>
      <c r="N192"/>
      <c r="O192"/>
      <c r="P192"/>
      <c r="Q192"/>
      <c r="R192"/>
      <c r="S192"/>
      <c r="T192"/>
      <c r="U192"/>
      <c r="V192"/>
      <c r="W192" s="130"/>
      <c r="X192" s="129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12.75">
      <c r="A193" s="120"/>
      <c r="B193" s="120"/>
      <c r="C193" s="120"/>
      <c r="D193" s="127"/>
      <c r="E193" s="120"/>
      <c r="F193"/>
      <c r="G193"/>
      <c r="H193"/>
      <c r="I193"/>
      <c r="J193" s="129"/>
      <c r="K193"/>
      <c r="L193"/>
      <c r="M193"/>
      <c r="N193"/>
      <c r="O193"/>
      <c r="P193"/>
      <c r="Q193"/>
      <c r="R193"/>
      <c r="S193"/>
      <c r="T193"/>
      <c r="U193"/>
      <c r="V193"/>
      <c r="W193" s="130"/>
      <c r="X193" s="129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2.75">
      <c r="A194" s="120"/>
      <c r="B194" s="120"/>
      <c r="C194" s="120"/>
      <c r="D194" s="127"/>
      <c r="E194" s="120"/>
      <c r="F194"/>
      <c r="G194"/>
      <c r="H194"/>
      <c r="I194"/>
      <c r="J194" s="129"/>
      <c r="K194"/>
      <c r="L194"/>
      <c r="M194"/>
      <c r="N194"/>
      <c r="O194"/>
      <c r="P194"/>
      <c r="Q194"/>
      <c r="R194"/>
      <c r="S194"/>
      <c r="T194"/>
      <c r="U194"/>
      <c r="V194"/>
      <c r="W194" s="130"/>
      <c r="X194" s="129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2.75">
      <c r="A195" s="120"/>
      <c r="B195" s="120"/>
      <c r="C195" s="120"/>
      <c r="D195" s="127"/>
      <c r="E195" s="120"/>
      <c r="F195"/>
      <c r="G195"/>
      <c r="H195"/>
      <c r="I195"/>
      <c r="J195" s="129"/>
      <c r="K195"/>
      <c r="L195"/>
      <c r="M195"/>
      <c r="N195"/>
      <c r="O195"/>
      <c r="P195"/>
      <c r="Q195"/>
      <c r="R195"/>
      <c r="S195"/>
      <c r="T195"/>
      <c r="U195"/>
      <c r="V195"/>
      <c r="W195" s="130"/>
      <c r="X195" s="129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2.75">
      <c r="A196" s="120"/>
      <c r="B196" s="120"/>
      <c r="C196" s="120"/>
      <c r="D196" s="127"/>
      <c r="E196" s="120"/>
      <c r="F196"/>
      <c r="G196"/>
      <c r="H196"/>
      <c r="I196"/>
      <c r="J196" s="129"/>
      <c r="K196"/>
      <c r="L196"/>
      <c r="M196"/>
      <c r="N196"/>
      <c r="O196"/>
      <c r="P196"/>
      <c r="Q196"/>
      <c r="R196"/>
      <c r="S196"/>
      <c r="T196"/>
      <c r="U196"/>
      <c r="V196"/>
      <c r="W196" s="130"/>
      <c r="X196" s="129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2.75">
      <c r="A197" s="120"/>
      <c r="B197" s="120"/>
      <c r="C197" s="120"/>
      <c r="D197" s="127"/>
      <c r="E197" s="120"/>
      <c r="F197"/>
      <c r="G197"/>
      <c r="H197"/>
      <c r="I197"/>
      <c r="J197" s="129"/>
      <c r="K197"/>
      <c r="L197"/>
      <c r="M197"/>
      <c r="N197"/>
      <c r="O197"/>
      <c r="P197"/>
      <c r="Q197"/>
      <c r="R197"/>
      <c r="S197"/>
      <c r="T197"/>
      <c r="U197"/>
      <c r="V197"/>
      <c r="W197" s="130"/>
      <c r="X197" s="129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2.75">
      <c r="A198" s="120"/>
      <c r="B198" s="120"/>
      <c r="C198" s="120"/>
      <c r="D198" s="127"/>
      <c r="E198" s="120"/>
      <c r="F198"/>
      <c r="G198"/>
      <c r="H198"/>
      <c r="I198"/>
      <c r="J198" s="129"/>
      <c r="K198"/>
      <c r="L198"/>
      <c r="M198"/>
      <c r="N198"/>
      <c r="O198"/>
      <c r="P198"/>
      <c r="Q198"/>
      <c r="R198"/>
      <c r="S198"/>
      <c r="T198"/>
      <c r="U198"/>
      <c r="V198"/>
      <c r="W198" s="130"/>
      <c r="X198" s="129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2.75">
      <c r="A199" s="120"/>
      <c r="B199" s="120"/>
      <c r="C199" s="120"/>
      <c r="D199" s="127"/>
      <c r="E199" s="120"/>
      <c r="F199"/>
      <c r="G199"/>
      <c r="H199"/>
      <c r="I199"/>
      <c r="J199" s="129"/>
      <c r="K199"/>
      <c r="L199"/>
      <c r="M199"/>
      <c r="N199"/>
      <c r="O199"/>
      <c r="P199"/>
      <c r="Q199"/>
      <c r="R199"/>
      <c r="S199"/>
      <c r="T199"/>
      <c r="U199"/>
      <c r="V199"/>
      <c r="W199" s="130"/>
      <c r="X199" s="12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2.75">
      <c r="A200" s="120"/>
      <c r="B200" s="120"/>
      <c r="C200" s="120"/>
      <c r="D200" s="127"/>
      <c r="E200" s="120"/>
      <c r="F200"/>
      <c r="G200"/>
      <c r="H200"/>
      <c r="I200"/>
      <c r="J200" s="129"/>
      <c r="K200"/>
      <c r="L200"/>
      <c r="M200"/>
      <c r="N200"/>
      <c r="O200"/>
      <c r="P200"/>
      <c r="Q200"/>
      <c r="R200"/>
      <c r="S200"/>
      <c r="T200"/>
      <c r="U200"/>
      <c r="V200"/>
      <c r="W200" s="130"/>
      <c r="X200" s="129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2.75">
      <c r="A201" s="120"/>
      <c r="B201" s="120"/>
      <c r="C201" s="120"/>
      <c r="D201" s="127"/>
      <c r="E201" s="120"/>
      <c r="F201"/>
      <c r="G201"/>
      <c r="H201"/>
      <c r="I201"/>
      <c r="J201" s="129"/>
      <c r="K201"/>
      <c r="L201"/>
      <c r="M201"/>
      <c r="N201"/>
      <c r="O201"/>
      <c r="P201"/>
      <c r="Q201"/>
      <c r="R201"/>
      <c r="S201"/>
      <c r="T201"/>
      <c r="U201"/>
      <c r="V201"/>
      <c r="W201" s="130"/>
      <c r="X201" s="129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2.75">
      <c r="A202" s="120"/>
      <c r="B202" s="120"/>
      <c r="C202" s="120"/>
      <c r="D202" s="127"/>
      <c r="E202" s="120"/>
      <c r="F202"/>
      <c r="G202"/>
      <c r="H202"/>
      <c r="I202"/>
      <c r="J202" s="129"/>
      <c r="K202"/>
      <c r="L202"/>
      <c r="M202"/>
      <c r="N202"/>
      <c r="O202"/>
      <c r="P202"/>
      <c r="Q202"/>
      <c r="R202"/>
      <c r="S202"/>
      <c r="T202"/>
      <c r="U202"/>
      <c r="V202"/>
      <c r="W202" s="130"/>
      <c r="X202" s="129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2.75">
      <c r="A203" s="120"/>
      <c r="B203" s="120"/>
      <c r="C203" s="120"/>
      <c r="D203" s="127"/>
      <c r="E203" s="120"/>
      <c r="F203"/>
      <c r="G203"/>
      <c r="H203"/>
      <c r="I203"/>
      <c r="J203" s="129"/>
      <c r="K203"/>
      <c r="L203"/>
      <c r="M203"/>
      <c r="N203"/>
      <c r="O203"/>
      <c r="P203"/>
      <c r="Q203"/>
      <c r="R203"/>
      <c r="S203"/>
      <c r="T203"/>
      <c r="U203"/>
      <c r="V203"/>
      <c r="W203" s="130"/>
      <c r="X203" s="129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12.75">
      <c r="A204" s="120"/>
      <c r="B204" s="120"/>
      <c r="C204" s="120"/>
      <c r="D204" s="127"/>
      <c r="E204" s="120"/>
      <c r="F204"/>
      <c r="G204"/>
      <c r="H204"/>
      <c r="I204"/>
      <c r="J204" s="129"/>
      <c r="K204"/>
      <c r="L204"/>
      <c r="M204"/>
      <c r="N204"/>
      <c r="O204"/>
      <c r="P204"/>
      <c r="Q204"/>
      <c r="R204"/>
      <c r="S204"/>
      <c r="T204"/>
      <c r="U204"/>
      <c r="V204"/>
      <c r="W204" s="130"/>
      <c r="X204" s="129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2.75">
      <c r="A205" s="120"/>
      <c r="B205" s="120"/>
      <c r="C205" s="120"/>
      <c r="D205" s="127"/>
      <c r="E205" s="120"/>
      <c r="F205"/>
      <c r="G205"/>
      <c r="H205"/>
      <c r="I205"/>
      <c r="J205" s="129"/>
      <c r="K205"/>
      <c r="L205"/>
      <c r="M205"/>
      <c r="N205"/>
      <c r="O205"/>
      <c r="P205"/>
      <c r="Q205"/>
      <c r="R205"/>
      <c r="S205"/>
      <c r="T205"/>
      <c r="U205"/>
      <c r="V205"/>
      <c r="W205" s="130"/>
      <c r="X205" s="129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12.75">
      <c r="A206" s="120"/>
      <c r="B206" s="120"/>
      <c r="C206" s="120"/>
      <c r="D206" s="127"/>
      <c r="E206" s="120"/>
      <c r="F206"/>
      <c r="G206"/>
      <c r="H206"/>
      <c r="I206"/>
      <c r="J206" s="129"/>
      <c r="K206"/>
      <c r="L206"/>
      <c r="M206"/>
      <c r="N206"/>
      <c r="O206"/>
      <c r="P206"/>
      <c r="Q206"/>
      <c r="R206"/>
      <c r="S206"/>
      <c r="T206"/>
      <c r="U206"/>
      <c r="V206"/>
      <c r="W206" s="130"/>
      <c r="X206" s="129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12.75">
      <c r="A207" s="120"/>
      <c r="B207" s="120"/>
      <c r="C207" s="120"/>
      <c r="D207" s="127"/>
      <c r="E207" s="120"/>
      <c r="F207"/>
      <c r="G207"/>
      <c r="H207"/>
      <c r="I207"/>
      <c r="J207" s="129"/>
      <c r="K207"/>
      <c r="L207"/>
      <c r="M207"/>
      <c r="N207"/>
      <c r="O207"/>
      <c r="P207"/>
      <c r="Q207"/>
      <c r="R207"/>
      <c r="S207"/>
      <c r="T207"/>
      <c r="U207"/>
      <c r="V207"/>
      <c r="W207" s="130"/>
      <c r="X207" s="129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12.75">
      <c r="A208" s="120"/>
      <c r="B208" s="120"/>
      <c r="C208" s="120"/>
      <c r="D208" s="127"/>
      <c r="E208" s="120"/>
      <c r="F208"/>
      <c r="G208"/>
      <c r="H208"/>
      <c r="I208"/>
      <c r="J208" s="129"/>
      <c r="K208"/>
      <c r="L208"/>
      <c r="M208"/>
      <c r="N208"/>
      <c r="O208"/>
      <c r="P208"/>
      <c r="Q208"/>
      <c r="R208"/>
      <c r="S208"/>
      <c r="T208"/>
      <c r="U208"/>
      <c r="V208"/>
      <c r="W208" s="130"/>
      <c r="X208" s="129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2.75">
      <c r="A209" s="120"/>
      <c r="B209" s="120"/>
      <c r="C209" s="120"/>
      <c r="D209" s="127"/>
      <c r="E209" s="120"/>
      <c r="F209"/>
      <c r="G209"/>
      <c r="H209"/>
      <c r="I209"/>
      <c r="J209" s="129"/>
      <c r="K209"/>
      <c r="L209"/>
      <c r="M209"/>
      <c r="N209"/>
      <c r="O209"/>
      <c r="P209"/>
      <c r="Q209"/>
      <c r="R209"/>
      <c r="S209"/>
      <c r="T209"/>
      <c r="U209"/>
      <c r="V209"/>
      <c r="W209" s="130"/>
      <c r="X209" s="12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12.75">
      <c r="A210" s="120"/>
      <c r="B210" s="120"/>
      <c r="C210" s="120"/>
      <c r="D210" s="127"/>
      <c r="E210" s="120"/>
      <c r="F210"/>
      <c r="G210"/>
      <c r="H210"/>
      <c r="I210"/>
      <c r="J210" s="129"/>
      <c r="K210"/>
      <c r="L210"/>
      <c r="M210"/>
      <c r="N210"/>
      <c r="O210"/>
      <c r="P210"/>
      <c r="Q210"/>
      <c r="R210"/>
      <c r="S210"/>
      <c r="T210"/>
      <c r="U210"/>
      <c r="V210"/>
      <c r="W210" s="130"/>
      <c r="X210" s="129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2.75">
      <c r="A211" s="120"/>
      <c r="B211" s="120"/>
      <c r="C211" s="120"/>
      <c r="D211" s="127"/>
      <c r="E211" s="120"/>
      <c r="F211"/>
      <c r="G211"/>
      <c r="H211"/>
      <c r="I211"/>
      <c r="J211" s="129"/>
      <c r="K211"/>
      <c r="L211"/>
      <c r="M211"/>
      <c r="N211"/>
      <c r="O211"/>
      <c r="P211"/>
      <c r="Q211"/>
      <c r="R211"/>
      <c r="S211"/>
      <c r="T211"/>
      <c r="U211"/>
      <c r="V211"/>
      <c r="W211" s="130"/>
      <c r="X211" s="129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2.75">
      <c r="A212" s="120"/>
      <c r="B212" s="120"/>
      <c r="C212" s="120"/>
      <c r="D212" s="127"/>
      <c r="E212" s="120"/>
      <c r="F212"/>
      <c r="G212"/>
      <c r="H212"/>
      <c r="I212"/>
      <c r="J212" s="129"/>
      <c r="K212"/>
      <c r="L212"/>
      <c r="M212"/>
      <c r="N212"/>
      <c r="O212"/>
      <c r="P212"/>
      <c r="Q212"/>
      <c r="R212"/>
      <c r="S212"/>
      <c r="T212"/>
      <c r="U212"/>
      <c r="V212"/>
      <c r="W212" s="130"/>
      <c r="X212" s="129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12.75">
      <c r="A213" s="120"/>
      <c r="B213" s="120"/>
      <c r="C213" s="120"/>
      <c r="D213" s="127"/>
      <c r="E213" s="120"/>
      <c r="F213"/>
      <c r="G213"/>
      <c r="H213"/>
      <c r="I213"/>
      <c r="J213" s="129"/>
      <c r="K213"/>
      <c r="L213"/>
      <c r="M213"/>
      <c r="N213"/>
      <c r="O213"/>
      <c r="P213"/>
      <c r="Q213"/>
      <c r="R213"/>
      <c r="S213"/>
      <c r="T213"/>
      <c r="U213"/>
      <c r="V213"/>
      <c r="W213" s="130"/>
      <c r="X213" s="129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2.75">
      <c r="A214" s="120"/>
      <c r="B214" s="120"/>
      <c r="C214" s="120"/>
      <c r="D214" s="127"/>
      <c r="E214" s="120"/>
      <c r="F214"/>
      <c r="G214"/>
      <c r="H214"/>
      <c r="I214"/>
      <c r="J214" s="129"/>
      <c r="K214"/>
      <c r="L214"/>
      <c r="M214"/>
      <c r="N214"/>
      <c r="O214"/>
      <c r="P214"/>
      <c r="Q214"/>
      <c r="R214"/>
      <c r="S214"/>
      <c r="T214"/>
      <c r="U214"/>
      <c r="V214"/>
      <c r="W214" s="130"/>
      <c r="X214" s="129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12.75">
      <c r="A215" s="120"/>
      <c r="B215" s="120"/>
      <c r="C215" s="120"/>
      <c r="D215" s="127"/>
      <c r="E215" s="120"/>
      <c r="F215"/>
      <c r="G215"/>
      <c r="H215"/>
      <c r="I215"/>
      <c r="J215" s="129"/>
      <c r="K215"/>
      <c r="L215"/>
      <c r="M215"/>
      <c r="N215"/>
      <c r="O215"/>
      <c r="P215"/>
      <c r="Q215"/>
      <c r="R215"/>
      <c r="S215"/>
      <c r="T215"/>
      <c r="U215"/>
      <c r="V215"/>
      <c r="W215" s="130"/>
      <c r="X215" s="129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12.75">
      <c r="A216" s="120"/>
      <c r="B216" s="120"/>
      <c r="C216" s="120"/>
      <c r="D216" s="127"/>
      <c r="E216" s="120"/>
      <c r="F216"/>
      <c r="G216"/>
      <c r="H216"/>
      <c r="I216"/>
      <c r="J216" s="129"/>
      <c r="K216"/>
      <c r="L216"/>
      <c r="M216"/>
      <c r="N216"/>
      <c r="O216"/>
      <c r="P216"/>
      <c r="Q216"/>
      <c r="R216"/>
      <c r="S216"/>
      <c r="T216"/>
      <c r="U216"/>
      <c r="V216"/>
      <c r="W216" s="130"/>
      <c r="X216" s="129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12.75">
      <c r="A217" s="120"/>
      <c r="B217" s="120"/>
      <c r="C217" s="120"/>
      <c r="D217" s="127"/>
      <c r="E217" s="120"/>
      <c r="F217"/>
      <c r="G217"/>
      <c r="H217"/>
      <c r="I217"/>
      <c r="J217" s="129"/>
      <c r="K217"/>
      <c r="L217"/>
      <c r="M217"/>
      <c r="N217"/>
      <c r="O217"/>
      <c r="P217"/>
      <c r="Q217"/>
      <c r="R217"/>
      <c r="S217"/>
      <c r="T217"/>
      <c r="U217"/>
      <c r="V217"/>
      <c r="W217" s="130"/>
      <c r="X217" s="129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2.75">
      <c r="A218" s="120"/>
      <c r="B218" s="120"/>
      <c r="C218" s="120"/>
      <c r="D218" s="127"/>
      <c r="E218" s="120"/>
      <c r="F218"/>
      <c r="G218"/>
      <c r="H218"/>
      <c r="I218"/>
      <c r="J218" s="129"/>
      <c r="K218"/>
      <c r="L218"/>
      <c r="M218"/>
      <c r="N218"/>
      <c r="O218"/>
      <c r="P218"/>
      <c r="Q218"/>
      <c r="R218"/>
      <c r="S218"/>
      <c r="T218"/>
      <c r="U218"/>
      <c r="V218"/>
      <c r="W218" s="130"/>
      <c r="X218" s="129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2.75">
      <c r="A219" s="120"/>
      <c r="B219" s="120"/>
      <c r="C219" s="120"/>
      <c r="D219" s="127"/>
      <c r="E219" s="120"/>
      <c r="F219"/>
      <c r="G219"/>
      <c r="H219"/>
      <c r="I219"/>
      <c r="J219" s="129"/>
      <c r="K219"/>
      <c r="L219"/>
      <c r="M219"/>
      <c r="N219"/>
      <c r="O219"/>
      <c r="P219"/>
      <c r="Q219"/>
      <c r="R219"/>
      <c r="S219"/>
      <c r="T219"/>
      <c r="U219"/>
      <c r="V219"/>
      <c r="W219" s="130"/>
      <c r="X219" s="12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2.75">
      <c r="A220" s="120"/>
      <c r="B220" s="120"/>
      <c r="C220" s="120"/>
      <c r="D220" s="127"/>
      <c r="E220" s="120"/>
      <c r="F220"/>
      <c r="G220"/>
      <c r="H220"/>
      <c r="I220"/>
      <c r="J220" s="129"/>
      <c r="K220"/>
      <c r="L220"/>
      <c r="M220"/>
      <c r="N220"/>
      <c r="O220"/>
      <c r="P220"/>
      <c r="Q220"/>
      <c r="R220"/>
      <c r="S220"/>
      <c r="T220"/>
      <c r="U220"/>
      <c r="V220"/>
      <c r="W220" s="130"/>
      <c r="X220" s="129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2.75">
      <c r="A221" s="120"/>
      <c r="B221" s="120"/>
      <c r="C221" s="120"/>
      <c r="D221" s="127"/>
      <c r="E221" s="120"/>
      <c r="F221"/>
      <c r="G221"/>
      <c r="H221"/>
      <c r="I221"/>
      <c r="J221" s="129"/>
      <c r="K221"/>
      <c r="L221"/>
      <c r="M221"/>
      <c r="N221"/>
      <c r="O221"/>
      <c r="P221"/>
      <c r="Q221"/>
      <c r="R221"/>
      <c r="S221"/>
      <c r="T221"/>
      <c r="U221"/>
      <c r="V221"/>
      <c r="W221" s="130"/>
      <c r="X221" s="129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2.75">
      <c r="A222" s="120"/>
      <c r="B222" s="120"/>
      <c r="C222" s="120"/>
      <c r="D222" s="127"/>
      <c r="E222" s="120"/>
      <c r="F222"/>
      <c r="G222"/>
      <c r="H222"/>
      <c r="I222"/>
      <c r="J222" s="129"/>
      <c r="K222"/>
      <c r="L222"/>
      <c r="M222"/>
      <c r="N222"/>
      <c r="O222"/>
      <c r="P222"/>
      <c r="Q222"/>
      <c r="R222"/>
      <c r="S222"/>
      <c r="T222"/>
      <c r="U222"/>
      <c r="V222"/>
      <c r="W222" s="130"/>
      <c r="X222" s="129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2.75">
      <c r="A223" s="120"/>
      <c r="B223" s="120"/>
      <c r="C223" s="120"/>
      <c r="D223" s="127"/>
      <c r="E223" s="120"/>
      <c r="F223"/>
      <c r="G223"/>
      <c r="H223"/>
      <c r="I223"/>
      <c r="J223" s="129"/>
      <c r="K223"/>
      <c r="L223"/>
      <c r="M223"/>
      <c r="N223"/>
      <c r="O223"/>
      <c r="P223"/>
      <c r="Q223"/>
      <c r="R223"/>
      <c r="S223"/>
      <c r="T223"/>
      <c r="U223"/>
      <c r="V223"/>
      <c r="W223" s="130"/>
      <c r="X223" s="129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12.75">
      <c r="A224" s="120"/>
      <c r="B224" s="120"/>
      <c r="C224" s="120"/>
      <c r="D224" s="127"/>
      <c r="E224" s="120"/>
      <c r="F224"/>
      <c r="G224"/>
      <c r="H224"/>
      <c r="I224"/>
      <c r="J224" s="129"/>
      <c r="K224"/>
      <c r="L224"/>
      <c r="M224"/>
      <c r="N224"/>
      <c r="O224"/>
      <c r="P224"/>
      <c r="Q224"/>
      <c r="R224"/>
      <c r="S224"/>
      <c r="T224"/>
      <c r="U224"/>
      <c r="V224"/>
      <c r="W224" s="130"/>
      <c r="X224" s="129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12.75">
      <c r="A225" s="120"/>
      <c r="B225" s="120"/>
      <c r="C225" s="120"/>
      <c r="D225" s="127"/>
      <c r="E225" s="120"/>
      <c r="F225"/>
      <c r="G225"/>
      <c r="H225"/>
      <c r="I225"/>
      <c r="J225" s="129"/>
      <c r="K225"/>
      <c r="L225"/>
      <c r="M225"/>
      <c r="N225"/>
      <c r="O225"/>
      <c r="P225"/>
      <c r="Q225"/>
      <c r="R225"/>
      <c r="S225"/>
      <c r="T225"/>
      <c r="U225"/>
      <c r="V225"/>
      <c r="W225" s="130"/>
      <c r="X225" s="129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12.75">
      <c r="A226" s="120"/>
      <c r="B226" s="120"/>
      <c r="C226" s="120"/>
      <c r="D226" s="127"/>
      <c r="E226" s="120"/>
      <c r="F226"/>
      <c r="G226"/>
      <c r="H226"/>
      <c r="I226"/>
      <c r="J226" s="129"/>
      <c r="K226"/>
      <c r="L226"/>
      <c r="M226"/>
      <c r="N226"/>
      <c r="O226"/>
      <c r="P226"/>
      <c r="Q226"/>
      <c r="R226"/>
      <c r="S226"/>
      <c r="T226"/>
      <c r="U226"/>
      <c r="V226"/>
      <c r="W226" s="130"/>
      <c r="X226" s="129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12.75">
      <c r="A227" s="120"/>
      <c r="B227" s="120"/>
      <c r="C227" s="120"/>
      <c r="D227" s="127"/>
      <c r="E227" s="120"/>
      <c r="F227"/>
      <c r="G227"/>
      <c r="H227"/>
      <c r="I227"/>
      <c r="J227" s="129"/>
      <c r="K227"/>
      <c r="L227"/>
      <c r="M227"/>
      <c r="N227"/>
      <c r="O227"/>
      <c r="P227"/>
      <c r="Q227"/>
      <c r="R227"/>
      <c r="S227"/>
      <c r="T227"/>
      <c r="U227"/>
      <c r="V227"/>
      <c r="W227" s="130"/>
      <c r="X227" s="129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2.75">
      <c r="A228" s="120"/>
      <c r="B228" s="120"/>
      <c r="C228" s="120"/>
      <c r="D228" s="127"/>
      <c r="E228" s="120"/>
      <c r="F228"/>
      <c r="G228"/>
      <c r="H228"/>
      <c r="I228"/>
      <c r="J228" s="129"/>
      <c r="K228"/>
      <c r="L228"/>
      <c r="M228"/>
      <c r="N228"/>
      <c r="O228"/>
      <c r="P228"/>
      <c r="Q228"/>
      <c r="R228"/>
      <c r="S228"/>
      <c r="T228"/>
      <c r="U228"/>
      <c r="V228"/>
      <c r="W228" s="130"/>
      <c r="X228" s="129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2.75">
      <c r="A229" s="120"/>
      <c r="B229" s="120"/>
      <c r="C229" s="120"/>
      <c r="D229" s="127"/>
      <c r="E229" s="120"/>
      <c r="F229"/>
      <c r="G229"/>
      <c r="H229"/>
      <c r="I229"/>
      <c r="J229" s="129"/>
      <c r="K229"/>
      <c r="L229"/>
      <c r="M229"/>
      <c r="N229"/>
      <c r="O229"/>
      <c r="P229"/>
      <c r="Q229"/>
      <c r="R229"/>
      <c r="S229"/>
      <c r="T229"/>
      <c r="U229"/>
      <c r="V229"/>
      <c r="W229" s="130"/>
      <c r="X229" s="1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2.75">
      <c r="A230" s="120"/>
      <c r="B230" s="120"/>
      <c r="C230" s="120"/>
      <c r="D230" s="127"/>
      <c r="E230" s="120"/>
      <c r="F230"/>
      <c r="G230"/>
      <c r="H230"/>
      <c r="I230"/>
      <c r="J230" s="129"/>
      <c r="K230"/>
      <c r="L230"/>
      <c r="M230"/>
      <c r="N230"/>
      <c r="O230"/>
      <c r="P230"/>
      <c r="Q230"/>
      <c r="R230"/>
      <c r="S230"/>
      <c r="T230"/>
      <c r="U230"/>
      <c r="V230"/>
      <c r="W230" s="130"/>
      <c r="X230" s="129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2.75">
      <c r="A231" s="120"/>
      <c r="B231" s="120"/>
      <c r="C231" s="120"/>
      <c r="D231" s="127"/>
      <c r="E231" s="120"/>
      <c r="F231"/>
      <c r="G231"/>
      <c r="H231"/>
      <c r="I231"/>
      <c r="J231" s="129"/>
      <c r="K231"/>
      <c r="L231"/>
      <c r="M231"/>
      <c r="N231"/>
      <c r="O231"/>
      <c r="P231"/>
      <c r="Q231"/>
      <c r="R231"/>
      <c r="S231"/>
      <c r="T231"/>
      <c r="U231"/>
      <c r="V231"/>
      <c r="W231" s="130"/>
      <c r="X231" s="129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12.75">
      <c r="A232" s="120"/>
      <c r="B232" s="120"/>
      <c r="C232" s="120"/>
      <c r="D232" s="127"/>
      <c r="E232" s="120"/>
      <c r="F232"/>
      <c r="G232"/>
      <c r="H232"/>
      <c r="I232"/>
      <c r="J232" s="129"/>
      <c r="K232"/>
      <c r="L232"/>
      <c r="M232"/>
      <c r="N232"/>
      <c r="O232"/>
      <c r="P232"/>
      <c r="Q232"/>
      <c r="R232"/>
      <c r="S232"/>
      <c r="T232"/>
      <c r="U232"/>
      <c r="V232"/>
      <c r="W232" s="130"/>
      <c r="X232" s="129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12.75">
      <c r="A233" s="120"/>
      <c r="B233" s="120"/>
      <c r="C233" s="120"/>
      <c r="D233" s="127"/>
      <c r="E233" s="120"/>
      <c r="F233"/>
      <c r="G233"/>
      <c r="H233"/>
      <c r="I233"/>
      <c r="J233" s="129"/>
      <c r="K233"/>
      <c r="L233"/>
      <c r="M233"/>
      <c r="N233"/>
      <c r="O233"/>
      <c r="P233"/>
      <c r="Q233"/>
      <c r="R233"/>
      <c r="S233"/>
      <c r="T233"/>
      <c r="U233"/>
      <c r="V233"/>
      <c r="W233" s="130"/>
      <c r="X233" s="129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12.75">
      <c r="A234" s="120"/>
      <c r="B234" s="120"/>
      <c r="C234" s="120"/>
      <c r="D234" s="127"/>
      <c r="E234" s="120"/>
      <c r="F234"/>
      <c r="G234"/>
      <c r="H234"/>
      <c r="I234"/>
      <c r="J234" s="129"/>
      <c r="K234"/>
      <c r="L234"/>
      <c r="M234"/>
      <c r="N234"/>
      <c r="O234"/>
      <c r="P234"/>
      <c r="Q234"/>
      <c r="R234"/>
      <c r="S234"/>
      <c r="T234"/>
      <c r="U234"/>
      <c r="V234"/>
      <c r="W234" s="130"/>
      <c r="X234" s="129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12.75">
      <c r="A235" s="120"/>
      <c r="B235" s="120"/>
      <c r="C235" s="120"/>
      <c r="D235" s="127"/>
      <c r="E235" s="120"/>
      <c r="F235"/>
      <c r="G235"/>
      <c r="H235"/>
      <c r="I235"/>
      <c r="J235" s="129"/>
      <c r="K235"/>
      <c r="L235"/>
      <c r="M235"/>
      <c r="N235"/>
      <c r="O235"/>
      <c r="P235"/>
      <c r="Q235"/>
      <c r="R235"/>
      <c r="S235"/>
      <c r="T235"/>
      <c r="U235"/>
      <c r="V235"/>
      <c r="W235" s="130"/>
      <c r="X235" s="129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12.75">
      <c r="A236" s="120"/>
      <c r="B236" s="120"/>
      <c r="C236" s="120"/>
      <c r="D236" s="127"/>
      <c r="E236" s="120"/>
      <c r="F236"/>
      <c r="G236"/>
      <c r="H236"/>
      <c r="I236"/>
      <c r="J236" s="129"/>
      <c r="K236"/>
      <c r="L236"/>
      <c r="M236"/>
      <c r="N236"/>
      <c r="O236"/>
      <c r="P236"/>
      <c r="Q236"/>
      <c r="R236"/>
      <c r="S236"/>
      <c r="T236"/>
      <c r="U236"/>
      <c r="V236"/>
      <c r="W236" s="130"/>
      <c r="X236" s="129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12.75">
      <c r="A237" s="120"/>
      <c r="B237" s="120"/>
      <c r="C237" s="120"/>
      <c r="D237" s="127"/>
      <c r="E237" s="120"/>
      <c r="F237"/>
      <c r="G237"/>
      <c r="H237"/>
      <c r="I237"/>
      <c r="J237" s="129"/>
      <c r="K237"/>
      <c r="L237"/>
      <c r="M237"/>
      <c r="N237"/>
      <c r="O237"/>
      <c r="P237"/>
      <c r="Q237"/>
      <c r="R237"/>
      <c r="S237"/>
      <c r="T237"/>
      <c r="U237"/>
      <c r="V237"/>
      <c r="W237" s="130"/>
      <c r="X237" s="129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12.75">
      <c r="A238" s="120"/>
      <c r="B238" s="120"/>
      <c r="C238" s="120"/>
      <c r="D238" s="127"/>
      <c r="E238" s="120"/>
      <c r="F238"/>
      <c r="G238"/>
      <c r="H238"/>
      <c r="I238"/>
      <c r="J238" s="129"/>
      <c r="K238"/>
      <c r="L238"/>
      <c r="M238"/>
      <c r="N238"/>
      <c r="O238"/>
      <c r="P238"/>
      <c r="Q238"/>
      <c r="R238"/>
      <c r="S238"/>
      <c r="T238"/>
      <c r="U238"/>
      <c r="V238"/>
      <c r="W238" s="130"/>
      <c r="X238" s="129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12.75">
      <c r="A239" s="120"/>
      <c r="B239" s="120"/>
      <c r="C239" s="120"/>
      <c r="D239" s="127"/>
      <c r="E239" s="120"/>
      <c r="F239"/>
      <c r="G239"/>
      <c r="H239"/>
      <c r="I239"/>
      <c r="J239" s="129"/>
      <c r="K239"/>
      <c r="L239"/>
      <c r="M239"/>
      <c r="N239"/>
      <c r="O239"/>
      <c r="P239"/>
      <c r="Q239"/>
      <c r="R239"/>
      <c r="S239"/>
      <c r="T239"/>
      <c r="U239"/>
      <c r="V239"/>
      <c r="W239" s="130"/>
      <c r="X239" s="12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2.75">
      <c r="A240" s="120"/>
      <c r="B240" s="120"/>
      <c r="C240" s="120"/>
      <c r="D240" s="127"/>
      <c r="E240" s="120"/>
      <c r="F240"/>
      <c r="G240"/>
      <c r="H240"/>
      <c r="I240"/>
      <c r="J240" s="129"/>
      <c r="K240"/>
      <c r="L240"/>
      <c r="M240"/>
      <c r="N240"/>
      <c r="O240"/>
      <c r="P240"/>
      <c r="Q240"/>
      <c r="R240"/>
      <c r="S240"/>
      <c r="T240"/>
      <c r="U240"/>
      <c r="V240"/>
      <c r="W240" s="130"/>
      <c r="X240" s="129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12.75">
      <c r="A241" s="120"/>
      <c r="B241" s="120"/>
      <c r="C241" s="120"/>
      <c r="D241" s="127"/>
      <c r="E241" s="120"/>
      <c r="F241"/>
      <c r="G241"/>
      <c r="H241"/>
      <c r="I241"/>
      <c r="J241" s="129"/>
      <c r="K241"/>
      <c r="L241"/>
      <c r="M241"/>
      <c r="N241"/>
      <c r="O241"/>
      <c r="P241"/>
      <c r="Q241"/>
      <c r="R241"/>
      <c r="S241"/>
      <c r="T241"/>
      <c r="U241"/>
      <c r="V241"/>
      <c r="W241" s="130"/>
      <c r="X241" s="129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12.75">
      <c r="A242" s="120"/>
      <c r="B242" s="120"/>
      <c r="C242" s="120"/>
      <c r="D242" s="127"/>
      <c r="E242" s="120"/>
      <c r="F242"/>
      <c r="G242"/>
      <c r="H242"/>
      <c r="I242"/>
      <c r="J242" s="129"/>
      <c r="K242"/>
      <c r="L242"/>
      <c r="M242"/>
      <c r="N242"/>
      <c r="O242"/>
      <c r="P242"/>
      <c r="Q242"/>
      <c r="R242"/>
      <c r="S242"/>
      <c r="T242"/>
      <c r="U242"/>
      <c r="V242"/>
      <c r="W242" s="130"/>
      <c r="X242" s="129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t="12.75">
      <c r="A243" s="120"/>
      <c r="B243" s="120"/>
      <c r="C243" s="120"/>
      <c r="D243" s="127"/>
      <c r="E243" s="120"/>
      <c r="F243"/>
      <c r="G243"/>
      <c r="H243"/>
      <c r="I243"/>
      <c r="J243" s="129"/>
      <c r="K243"/>
      <c r="L243"/>
      <c r="M243"/>
      <c r="N243"/>
      <c r="O243"/>
      <c r="P243"/>
      <c r="Q243"/>
      <c r="R243"/>
      <c r="S243"/>
      <c r="T243"/>
      <c r="U243"/>
      <c r="V243"/>
      <c r="W243" s="130"/>
      <c r="X243" s="129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t="12.75">
      <c r="A244" s="120"/>
      <c r="B244" s="120"/>
      <c r="C244" s="120"/>
      <c r="D244" s="127"/>
      <c r="E244" s="120"/>
      <c r="F244"/>
      <c r="G244"/>
      <c r="H244"/>
      <c r="I244"/>
      <c r="J244" s="129"/>
      <c r="K244"/>
      <c r="L244"/>
      <c r="M244"/>
      <c r="N244"/>
      <c r="O244"/>
      <c r="P244"/>
      <c r="Q244"/>
      <c r="R244"/>
      <c r="S244"/>
      <c r="T244"/>
      <c r="U244"/>
      <c r="V244"/>
      <c r="W244" s="130"/>
      <c r="X244" s="129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12.75">
      <c r="A245" s="120"/>
      <c r="B245" s="120"/>
      <c r="C245" s="120"/>
      <c r="D245" s="127"/>
      <c r="E245" s="120"/>
      <c r="F245"/>
      <c r="G245"/>
      <c r="H245"/>
      <c r="I245"/>
      <c r="J245" s="129"/>
      <c r="K245"/>
      <c r="L245"/>
      <c r="M245"/>
      <c r="N245"/>
      <c r="O245"/>
      <c r="P245"/>
      <c r="Q245"/>
      <c r="R245"/>
      <c r="S245"/>
      <c r="T245"/>
      <c r="U245"/>
      <c r="V245"/>
      <c r="W245" s="130"/>
      <c r="X245" s="129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t="12.75">
      <c r="A246" s="120"/>
      <c r="B246" s="120"/>
      <c r="C246" s="120"/>
      <c r="D246" s="127"/>
      <c r="E246" s="120"/>
      <c r="F246"/>
      <c r="G246"/>
      <c r="H246"/>
      <c r="I246"/>
      <c r="J246" s="129"/>
      <c r="K246"/>
      <c r="L246"/>
      <c r="M246"/>
      <c r="N246"/>
      <c r="O246"/>
      <c r="P246"/>
      <c r="Q246"/>
      <c r="R246"/>
      <c r="S246"/>
      <c r="T246"/>
      <c r="U246"/>
      <c r="V246"/>
      <c r="W246" s="130"/>
      <c r="X246" s="129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t="12.75">
      <c r="A247" s="120"/>
      <c r="B247" s="120"/>
      <c r="C247" s="120"/>
      <c r="D247" s="127"/>
      <c r="E247" s="120"/>
      <c r="F247"/>
      <c r="G247"/>
      <c r="H247"/>
      <c r="I247"/>
      <c r="J247" s="129"/>
      <c r="K247"/>
      <c r="L247"/>
      <c r="M247"/>
      <c r="N247"/>
      <c r="O247"/>
      <c r="P247"/>
      <c r="Q247"/>
      <c r="R247"/>
      <c r="S247"/>
      <c r="T247"/>
      <c r="U247"/>
      <c r="V247"/>
      <c r="W247" s="130"/>
      <c r="X247" s="129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t="12.75">
      <c r="A248" s="120"/>
      <c r="B248" s="120"/>
      <c r="C248" s="120"/>
      <c r="D248" s="127"/>
      <c r="E248" s="120"/>
      <c r="F248"/>
      <c r="G248"/>
      <c r="H248"/>
      <c r="I248"/>
      <c r="J248" s="129"/>
      <c r="K248"/>
      <c r="L248"/>
      <c r="M248"/>
      <c r="N248"/>
      <c r="O248"/>
      <c r="P248"/>
      <c r="Q248"/>
      <c r="R248"/>
      <c r="S248"/>
      <c r="T248"/>
      <c r="U248"/>
      <c r="V248"/>
      <c r="W248" s="130"/>
      <c r="X248" s="129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t="12.75">
      <c r="A249" s="120"/>
      <c r="B249" s="120"/>
      <c r="C249" s="120"/>
      <c r="D249" s="127"/>
      <c r="E249" s="120"/>
      <c r="F249"/>
      <c r="G249"/>
      <c r="H249"/>
      <c r="I249"/>
      <c r="J249" s="129"/>
      <c r="K249"/>
      <c r="L249"/>
      <c r="M249"/>
      <c r="N249"/>
      <c r="O249"/>
      <c r="P249"/>
      <c r="Q249"/>
      <c r="R249"/>
      <c r="S249"/>
      <c r="T249"/>
      <c r="U249"/>
      <c r="V249"/>
      <c r="W249" s="130"/>
      <c r="X249" s="12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t="12.75">
      <c r="A250" s="120"/>
      <c r="B250" s="120"/>
      <c r="C250" s="120"/>
      <c r="D250" s="127"/>
      <c r="E250" s="120"/>
      <c r="F250"/>
      <c r="G250"/>
      <c r="H250"/>
      <c r="I250"/>
      <c r="J250" s="129"/>
      <c r="K250"/>
      <c r="L250"/>
      <c r="M250"/>
      <c r="N250"/>
      <c r="O250"/>
      <c r="P250"/>
      <c r="Q250"/>
      <c r="R250"/>
      <c r="S250"/>
      <c r="T250"/>
      <c r="U250"/>
      <c r="V250"/>
      <c r="W250" s="130"/>
      <c r="X250" s="129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t="12.75">
      <c r="A251" s="120"/>
      <c r="B251" s="120"/>
      <c r="C251" s="120"/>
      <c r="D251" s="127"/>
      <c r="E251" s="120"/>
      <c r="F251"/>
      <c r="G251"/>
      <c r="H251"/>
      <c r="I251"/>
      <c r="J251" s="129"/>
      <c r="K251"/>
      <c r="L251"/>
      <c r="M251"/>
      <c r="N251"/>
      <c r="O251"/>
      <c r="P251"/>
      <c r="Q251"/>
      <c r="R251"/>
      <c r="S251"/>
      <c r="T251"/>
      <c r="U251"/>
      <c r="V251"/>
      <c r="W251" s="130"/>
      <c r="X251" s="129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t="12.75">
      <c r="A252" s="120"/>
      <c r="B252" s="120"/>
      <c r="C252" s="120"/>
      <c r="D252" s="127"/>
      <c r="E252" s="120"/>
      <c r="F252"/>
      <c r="G252"/>
      <c r="H252"/>
      <c r="I252"/>
      <c r="J252" s="129"/>
      <c r="K252"/>
      <c r="L252"/>
      <c r="M252"/>
      <c r="N252"/>
      <c r="O252"/>
      <c r="P252"/>
      <c r="Q252"/>
      <c r="R252"/>
      <c r="S252"/>
      <c r="T252"/>
      <c r="U252"/>
      <c r="V252"/>
      <c r="W252" s="130"/>
      <c r="X252" s="129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t="12.75">
      <c r="A253" s="120"/>
      <c r="B253" s="120"/>
      <c r="C253" s="120"/>
      <c r="D253" s="127"/>
      <c r="E253" s="120"/>
      <c r="F253"/>
      <c r="G253"/>
      <c r="H253"/>
      <c r="I253"/>
      <c r="J253" s="129"/>
      <c r="K253"/>
      <c r="L253"/>
      <c r="M253"/>
      <c r="N253"/>
      <c r="O253"/>
      <c r="P253"/>
      <c r="Q253"/>
      <c r="R253"/>
      <c r="S253"/>
      <c r="T253"/>
      <c r="U253"/>
      <c r="V253"/>
      <c r="W253" s="130"/>
      <c r="X253" s="129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t="12.75">
      <c r="A254" s="120"/>
      <c r="B254" s="120"/>
      <c r="C254" s="120"/>
      <c r="D254" s="127"/>
      <c r="E254" s="120"/>
      <c r="F254"/>
      <c r="G254"/>
      <c r="H254"/>
      <c r="I254"/>
      <c r="J254" s="129"/>
      <c r="K254"/>
      <c r="L254"/>
      <c r="M254"/>
      <c r="N254"/>
      <c r="O254"/>
      <c r="P254"/>
      <c r="Q254"/>
      <c r="R254"/>
      <c r="S254"/>
      <c r="T254"/>
      <c r="U254"/>
      <c r="V254"/>
      <c r="W254" s="130"/>
      <c r="X254" s="129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ht="12.75">
      <c r="A255" s="120"/>
      <c r="B255" s="120"/>
      <c r="C255" s="120"/>
      <c r="D255" s="127"/>
      <c r="E255" s="120"/>
      <c r="F255"/>
      <c r="G255"/>
      <c r="H255"/>
      <c r="I255"/>
      <c r="J255" s="129"/>
      <c r="K255"/>
      <c r="L255"/>
      <c r="M255"/>
      <c r="N255"/>
      <c r="O255"/>
      <c r="P255"/>
      <c r="Q255"/>
      <c r="R255"/>
      <c r="S255"/>
      <c r="T255"/>
      <c r="U255"/>
      <c r="V255"/>
      <c r="W255" s="130"/>
      <c r="X255" s="129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ht="12.75">
      <c r="A256" s="120"/>
      <c r="B256" s="120"/>
      <c r="C256" s="120"/>
      <c r="D256" s="127"/>
      <c r="E256" s="120"/>
      <c r="F256"/>
      <c r="G256"/>
      <c r="H256"/>
      <c r="I256"/>
      <c r="J256" s="129"/>
      <c r="K256"/>
      <c r="L256"/>
      <c r="M256"/>
      <c r="N256"/>
      <c r="O256"/>
      <c r="P256"/>
      <c r="Q256"/>
      <c r="R256"/>
      <c r="S256"/>
      <c r="T256"/>
      <c r="U256"/>
      <c r="V256"/>
      <c r="W256" s="130"/>
      <c r="X256" s="129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ht="12.75">
      <c r="A257" s="120"/>
      <c r="B257" s="120"/>
      <c r="C257" s="120"/>
      <c r="D257" s="127"/>
      <c r="E257" s="120"/>
      <c r="F257"/>
      <c r="G257"/>
      <c r="H257"/>
      <c r="I257"/>
      <c r="J257" s="129"/>
      <c r="K257"/>
      <c r="L257"/>
      <c r="M257"/>
      <c r="N257"/>
      <c r="O257"/>
      <c r="P257"/>
      <c r="Q257"/>
      <c r="R257"/>
      <c r="S257"/>
      <c r="T257"/>
      <c r="U257"/>
      <c r="V257"/>
      <c r="W257" s="130"/>
      <c r="X257" s="129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ht="12.75">
      <c r="A258" s="120"/>
      <c r="B258" s="120"/>
      <c r="C258" s="120"/>
      <c r="D258" s="127"/>
      <c r="E258" s="120"/>
      <c r="F258"/>
      <c r="G258"/>
      <c r="H258"/>
      <c r="I258"/>
      <c r="J258" s="129"/>
      <c r="K258"/>
      <c r="L258"/>
      <c r="M258"/>
      <c r="N258"/>
      <c r="O258"/>
      <c r="P258"/>
      <c r="Q258"/>
      <c r="R258"/>
      <c r="S258"/>
      <c r="T258"/>
      <c r="U258"/>
      <c r="V258"/>
      <c r="W258" s="130"/>
      <c r="X258" s="129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ht="12.75">
      <c r="A259" s="120"/>
      <c r="B259" s="120"/>
      <c r="C259" s="120"/>
      <c r="D259" s="127"/>
      <c r="E259" s="120"/>
      <c r="F259"/>
      <c r="G259"/>
      <c r="H259"/>
      <c r="I259"/>
      <c r="J259" s="129"/>
      <c r="K259"/>
      <c r="L259"/>
      <c r="M259"/>
      <c r="N259"/>
      <c r="O259"/>
      <c r="P259"/>
      <c r="Q259"/>
      <c r="R259"/>
      <c r="S259"/>
      <c r="T259"/>
      <c r="U259"/>
      <c r="V259"/>
      <c r="W259" s="130"/>
      <c r="X259" s="12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ht="12.75">
      <c r="A260" s="120"/>
      <c r="B260" s="120"/>
      <c r="C260" s="120"/>
      <c r="D260" s="127"/>
      <c r="E260" s="120"/>
      <c r="F260"/>
      <c r="G260"/>
      <c r="H260"/>
      <c r="I260"/>
      <c r="J260" s="129"/>
      <c r="K260"/>
      <c r="L260"/>
      <c r="M260"/>
      <c r="N260"/>
      <c r="O260"/>
      <c r="P260"/>
      <c r="Q260"/>
      <c r="R260"/>
      <c r="S260"/>
      <c r="T260"/>
      <c r="U260"/>
      <c r="V260"/>
      <c r="W260" s="130"/>
      <c r="X260" s="129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t="12.75">
      <c r="A261" s="120"/>
      <c r="B261" s="120"/>
      <c r="C261" s="120"/>
      <c r="D261" s="127"/>
      <c r="E261" s="120"/>
      <c r="F261"/>
      <c r="G261"/>
      <c r="H261"/>
      <c r="I261"/>
      <c r="J261" s="129"/>
      <c r="K261"/>
      <c r="L261"/>
      <c r="M261"/>
      <c r="N261"/>
      <c r="O261"/>
      <c r="P261"/>
      <c r="Q261"/>
      <c r="R261"/>
      <c r="S261"/>
      <c r="T261"/>
      <c r="U261"/>
      <c r="V261"/>
      <c r="W261" s="130"/>
      <c r="X261" s="129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ht="12.75">
      <c r="A262" s="120"/>
      <c r="B262" s="120"/>
      <c r="C262" s="120"/>
      <c r="D262" s="127"/>
      <c r="E262" s="120"/>
      <c r="F262"/>
      <c r="G262"/>
      <c r="H262"/>
      <c r="I262"/>
      <c r="J262" s="129"/>
      <c r="K262"/>
      <c r="L262"/>
      <c r="M262"/>
      <c r="N262"/>
      <c r="O262"/>
      <c r="P262"/>
      <c r="Q262"/>
      <c r="R262"/>
      <c r="S262"/>
      <c r="T262"/>
      <c r="U262"/>
      <c r="V262"/>
      <c r="W262" s="130"/>
      <c r="X262" s="129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2.75">
      <c r="A263" s="120"/>
      <c r="B263" s="120"/>
      <c r="C263" s="120"/>
      <c r="D263" s="127"/>
      <c r="E263" s="120"/>
      <c r="F263"/>
      <c r="G263"/>
      <c r="H263"/>
      <c r="I263"/>
      <c r="J263" s="129"/>
      <c r="K263"/>
      <c r="L263"/>
      <c r="M263"/>
      <c r="N263"/>
      <c r="O263"/>
      <c r="P263"/>
      <c r="Q263"/>
      <c r="R263"/>
      <c r="S263"/>
      <c r="T263"/>
      <c r="U263"/>
      <c r="V263"/>
      <c r="W263" s="130"/>
      <c r="X263" s="129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ht="12.75">
      <c r="A264" s="120"/>
      <c r="B264" s="120"/>
      <c r="C264" s="120"/>
      <c r="D264" s="127"/>
      <c r="E264" s="120"/>
      <c r="F264"/>
      <c r="G264"/>
      <c r="H264"/>
      <c r="I264"/>
      <c r="J264" s="129"/>
      <c r="K264"/>
      <c r="L264"/>
      <c r="M264"/>
      <c r="N264"/>
      <c r="O264"/>
      <c r="P264"/>
      <c r="Q264"/>
      <c r="R264"/>
      <c r="S264"/>
      <c r="T264"/>
      <c r="U264"/>
      <c r="V264"/>
      <c r="W264" s="130"/>
      <c r="X264" s="129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t="12.75">
      <c r="A265" s="120"/>
      <c r="B265" s="120"/>
      <c r="C265" s="120"/>
      <c r="D265" s="127"/>
      <c r="E265" s="120"/>
      <c r="F265"/>
      <c r="G265"/>
      <c r="H265"/>
      <c r="I265"/>
      <c r="J265" s="129"/>
      <c r="K265"/>
      <c r="L265"/>
      <c r="M265"/>
      <c r="N265"/>
      <c r="O265"/>
      <c r="P265"/>
      <c r="Q265"/>
      <c r="R265"/>
      <c r="S265"/>
      <c r="T265"/>
      <c r="U265"/>
      <c r="V265"/>
      <c r="W265" s="130"/>
      <c r="X265" s="129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ht="12.75">
      <c r="A266" s="120"/>
      <c r="B266" s="120"/>
      <c r="C266" s="120"/>
      <c r="D266" s="127"/>
      <c r="E266" s="120"/>
      <c r="F266"/>
      <c r="G266"/>
      <c r="H266"/>
      <c r="I266"/>
      <c r="J266" s="129"/>
      <c r="K266"/>
      <c r="L266"/>
      <c r="M266"/>
      <c r="N266"/>
      <c r="O266"/>
      <c r="P266"/>
      <c r="Q266"/>
      <c r="R266"/>
      <c r="S266"/>
      <c r="T266"/>
      <c r="U266"/>
      <c r="V266"/>
      <c r="W266" s="130"/>
      <c r="X266" s="129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ht="12.75">
      <c r="A267" s="120"/>
      <c r="B267" s="120"/>
      <c r="C267" s="120"/>
      <c r="D267" s="127"/>
      <c r="E267" s="120"/>
      <c r="F267"/>
      <c r="G267"/>
      <c r="H267"/>
      <c r="I267"/>
      <c r="J267" s="129"/>
      <c r="K267"/>
      <c r="L267"/>
      <c r="M267"/>
      <c r="N267"/>
      <c r="O267"/>
      <c r="P267"/>
      <c r="Q267"/>
      <c r="R267"/>
      <c r="S267"/>
      <c r="T267"/>
      <c r="U267"/>
      <c r="V267"/>
      <c r="W267" s="130"/>
      <c r="X267" s="129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t="12.75">
      <c r="A268" s="120"/>
      <c r="B268" s="120"/>
      <c r="C268" s="120"/>
      <c r="D268" s="127"/>
      <c r="E268" s="120"/>
      <c r="F268"/>
      <c r="G268"/>
      <c r="H268"/>
      <c r="I268"/>
      <c r="J268" s="129"/>
      <c r="K268"/>
      <c r="L268"/>
      <c r="M268"/>
      <c r="N268"/>
      <c r="O268"/>
      <c r="P268"/>
      <c r="Q268"/>
      <c r="R268"/>
      <c r="S268"/>
      <c r="T268"/>
      <c r="U268"/>
      <c r="V268"/>
      <c r="W268" s="130"/>
      <c r="X268" s="129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t="12.75">
      <c r="A269" s="120"/>
      <c r="B269" s="120"/>
      <c r="C269" s="120"/>
      <c r="D269" s="127"/>
      <c r="E269" s="120"/>
      <c r="F269"/>
      <c r="G269"/>
      <c r="H269"/>
      <c r="I269"/>
      <c r="J269" s="129"/>
      <c r="K269"/>
      <c r="L269"/>
      <c r="M269"/>
      <c r="N269"/>
      <c r="O269"/>
      <c r="P269"/>
      <c r="Q269"/>
      <c r="R269"/>
      <c r="S269"/>
      <c r="T269"/>
      <c r="U269"/>
      <c r="V269"/>
      <c r="W269" s="130"/>
      <c r="X269" s="12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t="12.75">
      <c r="A270" s="120"/>
      <c r="B270" s="120"/>
      <c r="C270" s="120"/>
      <c r="D270" s="127"/>
      <c r="E270" s="120"/>
      <c r="F270"/>
      <c r="G270"/>
      <c r="H270"/>
      <c r="I270"/>
      <c r="J270" s="129"/>
      <c r="K270"/>
      <c r="L270"/>
      <c r="M270"/>
      <c r="N270"/>
      <c r="O270"/>
      <c r="P270"/>
      <c r="Q270"/>
      <c r="R270"/>
      <c r="S270"/>
      <c r="T270"/>
      <c r="U270"/>
      <c r="V270"/>
      <c r="W270" s="130"/>
      <c r="X270" s="129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t="12.75">
      <c r="A271" s="120"/>
      <c r="B271" s="120"/>
      <c r="C271" s="120"/>
      <c r="D271" s="127"/>
      <c r="E271" s="120"/>
      <c r="F271"/>
      <c r="G271"/>
      <c r="H271"/>
      <c r="I271"/>
      <c r="J271" s="129"/>
      <c r="K271"/>
      <c r="L271"/>
      <c r="M271"/>
      <c r="N271"/>
      <c r="O271"/>
      <c r="P271"/>
      <c r="Q271"/>
      <c r="R271"/>
      <c r="S271"/>
      <c r="T271"/>
      <c r="U271"/>
      <c r="V271"/>
      <c r="W271" s="130"/>
      <c r="X271" s="129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t="12.75">
      <c r="A272" s="120"/>
      <c r="B272" s="120"/>
      <c r="C272" s="120"/>
      <c r="D272" s="127"/>
      <c r="E272" s="120"/>
      <c r="F272"/>
      <c r="G272"/>
      <c r="H272"/>
      <c r="I272"/>
      <c r="J272" s="129"/>
      <c r="K272"/>
      <c r="L272"/>
      <c r="M272"/>
      <c r="N272"/>
      <c r="O272"/>
      <c r="P272"/>
      <c r="Q272"/>
      <c r="R272"/>
      <c r="S272"/>
      <c r="T272"/>
      <c r="U272"/>
      <c r="V272"/>
      <c r="W272" s="130"/>
      <c r="X272" s="129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ht="12.75">
      <c r="A273" s="120"/>
      <c r="B273" s="120"/>
      <c r="C273" s="120"/>
      <c r="D273" s="127"/>
      <c r="E273" s="120"/>
      <c r="F273"/>
      <c r="G273"/>
      <c r="H273"/>
      <c r="I273"/>
      <c r="J273" s="129"/>
      <c r="K273"/>
      <c r="L273"/>
      <c r="M273"/>
      <c r="N273"/>
      <c r="O273"/>
      <c r="P273"/>
      <c r="Q273"/>
      <c r="R273"/>
      <c r="S273"/>
      <c r="T273"/>
      <c r="U273"/>
      <c r="V273"/>
      <c r="W273" s="130"/>
      <c r="X273" s="129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ht="12.75">
      <c r="A274" s="120"/>
      <c r="B274" s="120"/>
      <c r="C274" s="120"/>
      <c r="D274" s="127"/>
      <c r="E274" s="120"/>
      <c r="F274"/>
      <c r="G274"/>
      <c r="H274"/>
      <c r="I274"/>
      <c r="J274" s="129"/>
      <c r="K274"/>
      <c r="L274"/>
      <c r="M274"/>
      <c r="N274"/>
      <c r="O274"/>
      <c r="P274"/>
      <c r="Q274"/>
      <c r="R274"/>
      <c r="S274"/>
      <c r="T274"/>
      <c r="U274"/>
      <c r="V274"/>
      <c r="W274" s="130"/>
      <c r="X274" s="129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ht="12.75">
      <c r="A275" s="120"/>
      <c r="B275" s="120"/>
      <c r="C275" s="120"/>
      <c r="D275" s="127"/>
      <c r="E275" s="120"/>
      <c r="F275"/>
      <c r="G275"/>
      <c r="H275"/>
      <c r="I275"/>
      <c r="J275" s="129"/>
      <c r="K275"/>
      <c r="L275"/>
      <c r="M275"/>
      <c r="N275"/>
      <c r="O275"/>
      <c r="P275"/>
      <c r="Q275"/>
      <c r="R275"/>
      <c r="S275"/>
      <c r="T275"/>
      <c r="U275"/>
      <c r="V275"/>
      <c r="W275" s="130"/>
      <c r="X275" s="129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ht="12.75">
      <c r="A276" s="120"/>
      <c r="B276" s="120"/>
      <c r="C276" s="120"/>
      <c r="D276" s="127"/>
      <c r="E276" s="120"/>
      <c r="F276"/>
      <c r="G276"/>
      <c r="H276"/>
      <c r="I276"/>
      <c r="J276" s="129"/>
      <c r="K276"/>
      <c r="L276"/>
      <c r="M276"/>
      <c r="N276"/>
      <c r="O276"/>
      <c r="P276"/>
      <c r="Q276"/>
      <c r="R276"/>
      <c r="S276"/>
      <c r="T276"/>
      <c r="U276"/>
      <c r="V276"/>
      <c r="W276" s="130"/>
      <c r="X276" s="129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ht="12.75">
      <c r="A277" s="120"/>
      <c r="B277" s="120"/>
      <c r="C277" s="120"/>
      <c r="D277" s="127"/>
      <c r="E277" s="120"/>
      <c r="F277"/>
      <c r="G277"/>
      <c r="H277"/>
      <c r="I277"/>
      <c r="J277" s="129"/>
      <c r="K277"/>
      <c r="L277"/>
      <c r="M277"/>
      <c r="N277"/>
      <c r="O277"/>
      <c r="P277"/>
      <c r="Q277"/>
      <c r="R277"/>
      <c r="S277"/>
      <c r="T277"/>
      <c r="U277"/>
      <c r="V277"/>
      <c r="W277" s="130"/>
      <c r="X277" s="129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ht="12.75">
      <c r="A278" s="120"/>
      <c r="B278" s="120"/>
      <c r="C278" s="120"/>
      <c r="D278" s="127"/>
      <c r="E278" s="120"/>
      <c r="F278"/>
      <c r="G278"/>
      <c r="H278"/>
      <c r="I278"/>
      <c r="J278" s="129"/>
      <c r="K278"/>
      <c r="L278"/>
      <c r="M278"/>
      <c r="N278"/>
      <c r="O278"/>
      <c r="P278"/>
      <c r="Q278"/>
      <c r="R278"/>
      <c r="S278"/>
      <c r="T278"/>
      <c r="U278"/>
      <c r="V278"/>
      <c r="W278" s="130"/>
      <c r="X278" s="129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ht="12.75">
      <c r="A279" s="120"/>
      <c r="B279" s="120"/>
      <c r="C279" s="120"/>
      <c r="D279" s="127"/>
      <c r="E279" s="120"/>
      <c r="F279"/>
      <c r="G279"/>
      <c r="H279"/>
      <c r="I279"/>
      <c r="J279" s="129"/>
      <c r="K279"/>
      <c r="L279"/>
      <c r="M279"/>
      <c r="N279"/>
      <c r="O279"/>
      <c r="P279"/>
      <c r="Q279"/>
      <c r="R279"/>
      <c r="S279"/>
      <c r="T279"/>
      <c r="U279"/>
      <c r="V279"/>
      <c r="W279" s="130"/>
      <c r="X279" s="12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ht="12.75">
      <c r="A280" s="120"/>
      <c r="B280" s="120"/>
      <c r="C280" s="120"/>
      <c r="D280" s="127"/>
      <c r="E280" s="120"/>
      <c r="F280"/>
      <c r="G280"/>
      <c r="H280"/>
      <c r="I280"/>
      <c r="J280" s="129"/>
      <c r="K280"/>
      <c r="L280"/>
      <c r="M280"/>
      <c r="N280"/>
      <c r="O280"/>
      <c r="P280"/>
      <c r="Q280"/>
      <c r="R280"/>
      <c r="S280"/>
      <c r="T280"/>
      <c r="U280"/>
      <c r="V280"/>
      <c r="W280" s="130"/>
      <c r="X280" s="129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ht="12.75">
      <c r="A281" s="120"/>
      <c r="B281" s="120"/>
      <c r="C281" s="120"/>
      <c r="D281" s="127"/>
      <c r="E281" s="120"/>
      <c r="F281"/>
      <c r="G281"/>
      <c r="H281"/>
      <c r="I281"/>
      <c r="J281" s="129"/>
      <c r="K281"/>
      <c r="L281"/>
      <c r="M281"/>
      <c r="N281"/>
      <c r="O281"/>
      <c r="P281"/>
      <c r="Q281"/>
      <c r="R281"/>
      <c r="S281"/>
      <c r="T281"/>
      <c r="U281"/>
      <c r="V281"/>
      <c r="W281" s="130"/>
      <c r="X281" s="129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ht="12.75">
      <c r="A282" s="120"/>
      <c r="B282" s="120"/>
      <c r="C282" s="120"/>
      <c r="D282" s="127"/>
      <c r="E282" s="120"/>
      <c r="F282"/>
      <c r="G282"/>
      <c r="H282"/>
      <c r="I282"/>
      <c r="J282" s="129"/>
      <c r="K282"/>
      <c r="L282"/>
      <c r="M282"/>
      <c r="N282"/>
      <c r="O282"/>
      <c r="P282"/>
      <c r="Q282"/>
      <c r="R282"/>
      <c r="S282"/>
      <c r="T282"/>
      <c r="U282"/>
      <c r="V282"/>
      <c r="W282" s="130"/>
      <c r="X282" s="129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ht="12.75">
      <c r="A283" s="120"/>
      <c r="B283" s="120"/>
      <c r="C283" s="120"/>
      <c r="D283" s="127"/>
      <c r="E283" s="120"/>
      <c r="F283"/>
      <c r="G283"/>
      <c r="H283"/>
      <c r="I283"/>
      <c r="J283" s="129"/>
      <c r="K283"/>
      <c r="L283"/>
      <c r="M283"/>
      <c r="N283"/>
      <c r="O283"/>
      <c r="P283"/>
      <c r="Q283"/>
      <c r="R283"/>
      <c r="S283"/>
      <c r="T283"/>
      <c r="U283"/>
      <c r="V283"/>
      <c r="W283" s="130"/>
      <c r="X283" s="129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ht="12.75">
      <c r="A284" s="120"/>
      <c r="B284" s="120"/>
      <c r="C284" s="120"/>
      <c r="D284" s="127"/>
      <c r="E284" s="120"/>
      <c r="F284"/>
      <c r="G284"/>
      <c r="H284"/>
      <c r="I284"/>
      <c r="J284" s="129"/>
      <c r="K284"/>
      <c r="L284"/>
      <c r="M284"/>
      <c r="N284"/>
      <c r="O284"/>
      <c r="P284"/>
      <c r="Q284"/>
      <c r="R284"/>
      <c r="S284"/>
      <c r="T284"/>
      <c r="U284"/>
      <c r="V284"/>
      <c r="W284" s="130"/>
      <c r="X284" s="129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ht="12.75">
      <c r="A285" s="120"/>
      <c r="B285" s="120"/>
      <c r="C285" s="120"/>
      <c r="D285" s="127"/>
      <c r="E285" s="120"/>
      <c r="F285"/>
      <c r="G285"/>
      <c r="H285"/>
      <c r="I285"/>
      <c r="J285" s="129"/>
      <c r="K285"/>
      <c r="L285"/>
      <c r="M285"/>
      <c r="N285"/>
      <c r="O285"/>
      <c r="P285"/>
      <c r="Q285"/>
      <c r="R285"/>
      <c r="S285"/>
      <c r="T285"/>
      <c r="U285"/>
      <c r="V285"/>
      <c r="W285" s="130"/>
      <c r="X285" s="129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ht="12.75">
      <c r="A286" s="120"/>
      <c r="B286" s="120"/>
      <c r="C286" s="120"/>
      <c r="D286" s="127"/>
      <c r="E286" s="120"/>
      <c r="F286"/>
      <c r="G286"/>
      <c r="H286"/>
      <c r="I286"/>
      <c r="J286" s="129"/>
      <c r="K286"/>
      <c r="L286"/>
      <c r="M286"/>
      <c r="N286"/>
      <c r="O286"/>
      <c r="P286"/>
      <c r="Q286"/>
      <c r="R286"/>
      <c r="S286"/>
      <c r="T286"/>
      <c r="U286"/>
      <c r="V286"/>
      <c r="W286" s="130"/>
      <c r="X286" s="129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ht="12.75">
      <c r="A287" s="120"/>
      <c r="B287" s="120"/>
      <c r="C287" s="120"/>
      <c r="D287" s="127"/>
      <c r="E287" s="120"/>
      <c r="F287"/>
      <c r="G287"/>
      <c r="H287"/>
      <c r="I287"/>
      <c r="J287" s="129"/>
      <c r="K287"/>
      <c r="L287"/>
      <c r="M287"/>
      <c r="N287"/>
      <c r="O287"/>
      <c r="P287"/>
      <c r="Q287"/>
      <c r="R287"/>
      <c r="S287"/>
      <c r="T287"/>
      <c r="U287"/>
      <c r="V287"/>
      <c r="W287" s="130"/>
      <c r="X287" s="129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ht="12.75">
      <c r="A288" s="120"/>
      <c r="B288" s="120"/>
      <c r="C288" s="120"/>
      <c r="D288" s="127"/>
      <c r="E288" s="120"/>
      <c r="F288"/>
      <c r="G288"/>
      <c r="H288"/>
      <c r="I288"/>
      <c r="J288" s="129"/>
      <c r="K288"/>
      <c r="L288"/>
      <c r="M288"/>
      <c r="N288"/>
      <c r="O288"/>
      <c r="P288"/>
      <c r="Q288"/>
      <c r="R288"/>
      <c r="S288"/>
      <c r="T288"/>
      <c r="U288"/>
      <c r="V288"/>
      <c r="W288" s="130"/>
      <c r="X288" s="129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 ht="12.75">
      <c r="A289" s="120"/>
      <c r="B289" s="120"/>
      <c r="C289" s="120"/>
      <c r="D289" s="127"/>
      <c r="E289" s="120"/>
      <c r="F289"/>
      <c r="G289"/>
      <c r="H289"/>
      <c r="I289"/>
      <c r="J289" s="129"/>
      <c r="K289"/>
      <c r="L289"/>
      <c r="M289"/>
      <c r="N289"/>
      <c r="O289"/>
      <c r="P289"/>
      <c r="Q289"/>
      <c r="R289"/>
      <c r="S289"/>
      <c r="T289"/>
      <c r="U289"/>
      <c r="V289"/>
      <c r="W289" s="130"/>
      <c r="X289" s="12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256" ht="12.75">
      <c r="A290" s="120"/>
      <c r="B290" s="120"/>
      <c r="C290" s="120"/>
      <c r="D290" s="127"/>
      <c r="E290" s="120"/>
      <c r="F290"/>
      <c r="G290"/>
      <c r="H290"/>
      <c r="I290"/>
      <c r="J290" s="129"/>
      <c r="K290"/>
      <c r="L290"/>
      <c r="M290"/>
      <c r="N290"/>
      <c r="O290"/>
      <c r="P290"/>
      <c r="Q290"/>
      <c r="R290"/>
      <c r="S290"/>
      <c r="T290"/>
      <c r="U290"/>
      <c r="V290"/>
      <c r="W290" s="130"/>
      <c r="X290" s="129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:256" ht="12.75">
      <c r="A291" s="120"/>
      <c r="B291" s="120"/>
      <c r="C291" s="120"/>
      <c r="D291" s="127"/>
      <c r="E291" s="120"/>
      <c r="F291"/>
      <c r="G291"/>
      <c r="H291"/>
      <c r="I291"/>
      <c r="J291" s="129"/>
      <c r="K291"/>
      <c r="L291"/>
      <c r="M291"/>
      <c r="N291"/>
      <c r="O291"/>
      <c r="P291"/>
      <c r="Q291"/>
      <c r="R291"/>
      <c r="S291"/>
      <c r="T291"/>
      <c r="U291"/>
      <c r="V291"/>
      <c r="W291" s="130"/>
      <c r="X291" s="129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:256" ht="12.75">
      <c r="A292" s="120"/>
      <c r="B292" s="120"/>
      <c r="C292" s="120"/>
      <c r="D292" s="127"/>
      <c r="E292" s="120"/>
      <c r="F292"/>
      <c r="G292"/>
      <c r="H292"/>
      <c r="I292"/>
      <c r="J292" s="129"/>
      <c r="K292"/>
      <c r="L292"/>
      <c r="M292"/>
      <c r="N292"/>
      <c r="O292"/>
      <c r="P292"/>
      <c r="Q292"/>
      <c r="R292"/>
      <c r="S292"/>
      <c r="T292"/>
      <c r="U292"/>
      <c r="V292"/>
      <c r="W292" s="130"/>
      <c r="X292" s="129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ht="12.75">
      <c r="A293" s="120"/>
      <c r="B293" s="120"/>
      <c r="C293" s="120"/>
      <c r="D293" s="127"/>
      <c r="E293" s="120"/>
      <c r="F293"/>
      <c r="G293"/>
      <c r="H293"/>
      <c r="I293"/>
      <c r="J293" s="129"/>
      <c r="K293"/>
      <c r="L293"/>
      <c r="M293"/>
      <c r="N293"/>
      <c r="O293"/>
      <c r="P293"/>
      <c r="Q293"/>
      <c r="R293"/>
      <c r="S293"/>
      <c r="T293"/>
      <c r="U293"/>
      <c r="V293"/>
      <c r="W293" s="130"/>
      <c r="X293" s="129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:256" ht="12.75">
      <c r="A294" s="120"/>
      <c r="B294" s="120"/>
      <c r="C294" s="120"/>
      <c r="D294" s="127"/>
      <c r="E294" s="120"/>
      <c r="F294"/>
      <c r="G294"/>
      <c r="H294"/>
      <c r="I294"/>
      <c r="J294" s="129"/>
      <c r="K294"/>
      <c r="L294"/>
      <c r="M294"/>
      <c r="N294"/>
      <c r="O294"/>
      <c r="P294"/>
      <c r="Q294"/>
      <c r="R294"/>
      <c r="S294"/>
      <c r="T294"/>
      <c r="U294"/>
      <c r="V294"/>
      <c r="W294" s="130"/>
      <c r="X294" s="129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:256" ht="12.75">
      <c r="A295" s="120"/>
      <c r="B295" s="120"/>
      <c r="C295" s="120"/>
      <c r="D295" s="127"/>
      <c r="E295" s="120"/>
      <c r="F295"/>
      <c r="G295"/>
      <c r="H295"/>
      <c r="I295"/>
      <c r="J295" s="129"/>
      <c r="K295"/>
      <c r="L295"/>
      <c r="M295"/>
      <c r="N295"/>
      <c r="O295"/>
      <c r="P295"/>
      <c r="Q295"/>
      <c r="R295"/>
      <c r="S295"/>
      <c r="T295"/>
      <c r="U295"/>
      <c r="V295"/>
      <c r="W295" s="130"/>
      <c r="X295" s="129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256" ht="12.75">
      <c r="A296" s="120"/>
      <c r="B296" s="120"/>
      <c r="C296" s="120"/>
      <c r="D296" s="127"/>
      <c r="E296" s="120"/>
      <c r="F296"/>
      <c r="G296"/>
      <c r="H296"/>
      <c r="I296"/>
      <c r="J296" s="129"/>
      <c r="K296"/>
      <c r="L296"/>
      <c r="M296"/>
      <c r="N296"/>
      <c r="O296"/>
      <c r="P296"/>
      <c r="Q296"/>
      <c r="R296"/>
      <c r="S296"/>
      <c r="T296"/>
      <c r="U296"/>
      <c r="V296"/>
      <c r="W296" s="130"/>
      <c r="X296" s="129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256" ht="12.75">
      <c r="A297" s="120"/>
      <c r="B297" s="120"/>
      <c r="C297" s="120"/>
      <c r="D297" s="127"/>
      <c r="E297" s="120"/>
      <c r="F297"/>
      <c r="G297"/>
      <c r="H297"/>
      <c r="I297"/>
      <c r="J297" s="129"/>
      <c r="K297"/>
      <c r="L297"/>
      <c r="M297"/>
      <c r="N297"/>
      <c r="O297"/>
      <c r="P297"/>
      <c r="Q297"/>
      <c r="R297"/>
      <c r="S297"/>
      <c r="T297"/>
      <c r="U297"/>
      <c r="V297"/>
      <c r="W297" s="130"/>
      <c r="X297" s="129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ht="12.75">
      <c r="A298" s="120"/>
      <c r="B298" s="120"/>
      <c r="C298" s="120"/>
      <c r="D298" s="127"/>
      <c r="E298" s="120"/>
      <c r="F298"/>
      <c r="G298"/>
      <c r="H298"/>
      <c r="I298"/>
      <c r="J298" s="129"/>
      <c r="K298"/>
      <c r="L298"/>
      <c r="M298"/>
      <c r="N298"/>
      <c r="O298"/>
      <c r="P298"/>
      <c r="Q298"/>
      <c r="R298"/>
      <c r="S298"/>
      <c r="T298"/>
      <c r="U298"/>
      <c r="V298"/>
      <c r="W298" s="130"/>
      <c r="X298" s="129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256" ht="12.75">
      <c r="A299" s="120"/>
      <c r="B299" s="120"/>
      <c r="C299" s="120"/>
      <c r="D299" s="127"/>
      <c r="E299" s="120"/>
      <c r="F299"/>
      <c r="G299"/>
      <c r="H299"/>
      <c r="I299"/>
      <c r="J299" s="129"/>
      <c r="K299"/>
      <c r="L299"/>
      <c r="M299"/>
      <c r="N299"/>
      <c r="O299"/>
      <c r="P299"/>
      <c r="Q299"/>
      <c r="R299"/>
      <c r="S299"/>
      <c r="T299"/>
      <c r="U299"/>
      <c r="V299"/>
      <c r="W299" s="130"/>
      <c r="X299" s="12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:256" ht="12.75">
      <c r="A300" s="120"/>
      <c r="B300" s="120"/>
      <c r="C300" s="120"/>
      <c r="D300" s="127"/>
      <c r="E300" s="120"/>
      <c r="F300"/>
      <c r="G300"/>
      <c r="H300"/>
      <c r="I300"/>
      <c r="J300" s="129"/>
      <c r="K300"/>
      <c r="L300"/>
      <c r="M300"/>
      <c r="N300"/>
      <c r="O300"/>
      <c r="P300"/>
      <c r="Q300"/>
      <c r="R300"/>
      <c r="S300"/>
      <c r="T300"/>
      <c r="U300"/>
      <c r="V300"/>
      <c r="W300" s="130"/>
      <c r="X300" s="129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:256" ht="12.75">
      <c r="A301" s="120"/>
      <c r="B301" s="120"/>
      <c r="C301" s="120"/>
      <c r="D301" s="127"/>
      <c r="E301" s="120"/>
      <c r="F301"/>
      <c r="G301"/>
      <c r="H301"/>
      <c r="I301"/>
      <c r="J301" s="129"/>
      <c r="K301"/>
      <c r="L301"/>
      <c r="M301"/>
      <c r="N301"/>
      <c r="O301"/>
      <c r="P301"/>
      <c r="Q301"/>
      <c r="R301"/>
      <c r="S301"/>
      <c r="T301"/>
      <c r="U301"/>
      <c r="V301"/>
      <c r="W301" s="130"/>
      <c r="X301" s="129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256" ht="12.75">
      <c r="A302" s="120"/>
      <c r="B302" s="120"/>
      <c r="C302" s="120"/>
      <c r="D302" s="127"/>
      <c r="E302" s="120"/>
      <c r="F302"/>
      <c r="G302"/>
      <c r="H302"/>
      <c r="I302"/>
      <c r="J302" s="129"/>
      <c r="K302"/>
      <c r="L302"/>
      <c r="M302"/>
      <c r="N302"/>
      <c r="O302"/>
      <c r="P302"/>
      <c r="Q302"/>
      <c r="R302"/>
      <c r="S302"/>
      <c r="T302"/>
      <c r="U302"/>
      <c r="V302"/>
      <c r="W302" s="130"/>
      <c r="X302" s="129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56" ht="12.75">
      <c r="A303" s="120"/>
      <c r="B303" s="120"/>
      <c r="C303" s="120"/>
      <c r="D303" s="127"/>
      <c r="E303" s="120"/>
      <c r="F303"/>
      <c r="G303"/>
      <c r="H303"/>
      <c r="I303"/>
      <c r="J303" s="129"/>
      <c r="K303"/>
      <c r="L303"/>
      <c r="M303"/>
      <c r="N303"/>
      <c r="O303"/>
      <c r="P303"/>
      <c r="Q303"/>
      <c r="R303"/>
      <c r="S303"/>
      <c r="T303"/>
      <c r="U303"/>
      <c r="V303"/>
      <c r="W303" s="130"/>
      <c r="X303" s="129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:256" ht="12.75">
      <c r="A304" s="120"/>
      <c r="B304" s="120"/>
      <c r="C304" s="120"/>
      <c r="D304" s="127"/>
      <c r="E304" s="120"/>
      <c r="F304"/>
      <c r="G304"/>
      <c r="H304"/>
      <c r="I304"/>
      <c r="J304" s="129"/>
      <c r="K304"/>
      <c r="L304"/>
      <c r="M304"/>
      <c r="N304"/>
      <c r="O304"/>
      <c r="P304"/>
      <c r="Q304"/>
      <c r="R304"/>
      <c r="S304"/>
      <c r="T304"/>
      <c r="U304"/>
      <c r="V304"/>
      <c r="W304" s="130"/>
      <c r="X304" s="129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ht="12.75">
      <c r="A305" s="120"/>
      <c r="B305" s="120"/>
      <c r="C305" s="120"/>
      <c r="D305" s="127"/>
      <c r="E305" s="120"/>
      <c r="F305"/>
      <c r="G305"/>
      <c r="H305"/>
      <c r="I305"/>
      <c r="J305" s="129"/>
      <c r="K305"/>
      <c r="L305"/>
      <c r="M305"/>
      <c r="N305"/>
      <c r="O305"/>
      <c r="P305"/>
      <c r="Q305"/>
      <c r="R305"/>
      <c r="S305"/>
      <c r="T305"/>
      <c r="U305"/>
      <c r="V305"/>
      <c r="W305" s="130"/>
      <c r="X305" s="129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256" ht="12.75">
      <c r="A306" s="120"/>
      <c r="B306" s="120"/>
      <c r="C306" s="120"/>
      <c r="D306" s="127"/>
      <c r="E306" s="120"/>
      <c r="F306"/>
      <c r="G306"/>
      <c r="H306"/>
      <c r="I306"/>
      <c r="J306" s="129"/>
      <c r="K306"/>
      <c r="L306"/>
      <c r="M306"/>
      <c r="N306"/>
      <c r="O306"/>
      <c r="P306"/>
      <c r="Q306"/>
      <c r="R306"/>
      <c r="S306"/>
      <c r="T306"/>
      <c r="U306"/>
      <c r="V306"/>
      <c r="W306" s="130"/>
      <c r="X306" s="129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:256" ht="12.75">
      <c r="A307" s="120"/>
      <c r="B307" s="120"/>
      <c r="C307" s="120"/>
      <c r="D307" s="127"/>
      <c r="E307" s="120"/>
      <c r="F307"/>
      <c r="G307"/>
      <c r="H307"/>
      <c r="I307"/>
      <c r="J307" s="129"/>
      <c r="K307"/>
      <c r="L307"/>
      <c r="M307"/>
      <c r="N307"/>
      <c r="O307"/>
      <c r="P307"/>
      <c r="Q307"/>
      <c r="R307"/>
      <c r="S307"/>
      <c r="T307"/>
      <c r="U307"/>
      <c r="V307"/>
      <c r="W307" s="130"/>
      <c r="X307" s="129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ht="12.75">
      <c r="A308" s="120"/>
      <c r="B308" s="120"/>
      <c r="C308" s="120"/>
      <c r="D308" s="127"/>
      <c r="E308" s="120"/>
      <c r="F308"/>
      <c r="G308"/>
      <c r="H308"/>
      <c r="I308"/>
      <c r="J308" s="129"/>
      <c r="K308"/>
      <c r="L308"/>
      <c r="M308"/>
      <c r="N308"/>
      <c r="O308"/>
      <c r="P308"/>
      <c r="Q308"/>
      <c r="R308"/>
      <c r="S308"/>
      <c r="T308"/>
      <c r="U308"/>
      <c r="V308"/>
      <c r="W308" s="130"/>
      <c r="X308" s="129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1:256" ht="12.75">
      <c r="A309" s="120"/>
      <c r="B309" s="120"/>
      <c r="C309" s="120"/>
      <c r="D309" s="127"/>
      <c r="E309" s="120"/>
      <c r="F309"/>
      <c r="G309"/>
      <c r="H309"/>
      <c r="I309"/>
      <c r="J309" s="129"/>
      <c r="K309"/>
      <c r="L309"/>
      <c r="M309"/>
      <c r="N309"/>
      <c r="O309"/>
      <c r="P309"/>
      <c r="Q309"/>
      <c r="R309"/>
      <c r="S309"/>
      <c r="T309"/>
      <c r="U309"/>
      <c r="V309"/>
      <c r="W309" s="130"/>
      <c r="X309" s="12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:256" ht="12.75">
      <c r="A310" s="120"/>
      <c r="B310" s="120"/>
      <c r="C310" s="120"/>
      <c r="D310" s="127"/>
      <c r="E310" s="120"/>
      <c r="F310"/>
      <c r="G310"/>
      <c r="H310"/>
      <c r="I310"/>
      <c r="J310" s="129"/>
      <c r="K310"/>
      <c r="L310"/>
      <c r="M310"/>
      <c r="N310"/>
      <c r="O310"/>
      <c r="P310"/>
      <c r="Q310"/>
      <c r="R310"/>
      <c r="S310"/>
      <c r="T310"/>
      <c r="U310"/>
      <c r="V310"/>
      <c r="W310" s="130"/>
      <c r="X310" s="129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:256" ht="12.75">
      <c r="A311" s="120"/>
      <c r="B311" s="120"/>
      <c r="C311" s="120"/>
      <c r="D311" s="127"/>
      <c r="E311" s="120"/>
      <c r="F311"/>
      <c r="G311"/>
      <c r="H311"/>
      <c r="I311"/>
      <c r="J311" s="129"/>
      <c r="K311"/>
      <c r="L311"/>
      <c r="M311"/>
      <c r="N311"/>
      <c r="O311"/>
      <c r="P311"/>
      <c r="Q311"/>
      <c r="R311"/>
      <c r="S311"/>
      <c r="T311"/>
      <c r="U311"/>
      <c r="V311"/>
      <c r="W311" s="130"/>
      <c r="X311" s="129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1:256" ht="12.75">
      <c r="A312" s="120"/>
      <c r="B312" s="120"/>
      <c r="C312" s="120"/>
      <c r="D312" s="127"/>
      <c r="E312" s="120"/>
      <c r="F312"/>
      <c r="G312"/>
      <c r="H312"/>
      <c r="I312"/>
      <c r="J312" s="129"/>
      <c r="K312"/>
      <c r="L312"/>
      <c r="M312"/>
      <c r="N312"/>
      <c r="O312"/>
      <c r="P312"/>
      <c r="Q312"/>
      <c r="R312"/>
      <c r="S312"/>
      <c r="T312"/>
      <c r="U312"/>
      <c r="V312"/>
      <c r="W312" s="130"/>
      <c r="X312" s="129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1:256" ht="12.75">
      <c r="A313" s="120"/>
      <c r="B313" s="120"/>
      <c r="C313" s="120"/>
      <c r="D313" s="127"/>
      <c r="E313" s="120"/>
      <c r="F313"/>
      <c r="G313"/>
      <c r="H313"/>
      <c r="I313"/>
      <c r="J313" s="129"/>
      <c r="K313"/>
      <c r="L313"/>
      <c r="M313"/>
      <c r="N313"/>
      <c r="O313"/>
      <c r="P313"/>
      <c r="Q313"/>
      <c r="R313"/>
      <c r="S313"/>
      <c r="T313"/>
      <c r="U313"/>
      <c r="V313"/>
      <c r="W313" s="130"/>
      <c r="X313" s="129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</row>
    <row r="314" spans="1:256" ht="12.75">
      <c r="A314" s="120"/>
      <c r="B314" s="120"/>
      <c r="C314" s="120"/>
      <c r="D314" s="127"/>
      <c r="E314" s="120"/>
      <c r="F314"/>
      <c r="G314"/>
      <c r="H314"/>
      <c r="I314"/>
      <c r="J314" s="129"/>
      <c r="K314"/>
      <c r="L314"/>
      <c r="M314"/>
      <c r="N314"/>
      <c r="O314"/>
      <c r="P314"/>
      <c r="Q314"/>
      <c r="R314"/>
      <c r="S314"/>
      <c r="T314"/>
      <c r="U314"/>
      <c r="V314"/>
      <c r="W314" s="130"/>
      <c r="X314" s="129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</row>
    <row r="315" spans="1:256" ht="12.75">
      <c r="A315" s="120"/>
      <c r="B315" s="120"/>
      <c r="C315" s="120"/>
      <c r="D315" s="127"/>
      <c r="E315" s="120"/>
      <c r="F315"/>
      <c r="G315"/>
      <c r="H315"/>
      <c r="I315"/>
      <c r="J315" s="129"/>
      <c r="K315"/>
      <c r="L315"/>
      <c r="M315"/>
      <c r="N315"/>
      <c r="O315"/>
      <c r="P315"/>
      <c r="Q315"/>
      <c r="R315"/>
      <c r="S315"/>
      <c r="T315"/>
      <c r="U315"/>
      <c r="V315"/>
      <c r="W315" s="130"/>
      <c r="X315" s="129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1:256" ht="12.75">
      <c r="A316" s="120"/>
      <c r="B316" s="120"/>
      <c r="C316" s="120"/>
      <c r="D316" s="127"/>
      <c r="E316" s="120"/>
      <c r="F316"/>
      <c r="G316"/>
      <c r="H316"/>
      <c r="I316"/>
      <c r="J316" s="129"/>
      <c r="K316"/>
      <c r="L316"/>
      <c r="M316"/>
      <c r="N316"/>
      <c r="O316"/>
      <c r="P316"/>
      <c r="Q316"/>
      <c r="R316"/>
      <c r="S316"/>
      <c r="T316"/>
      <c r="U316"/>
      <c r="V316"/>
      <c r="W316" s="130"/>
      <c r="X316" s="129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1:256" ht="12.75">
      <c r="A317" s="120"/>
      <c r="B317" s="120"/>
      <c r="C317" s="120"/>
      <c r="D317" s="127"/>
      <c r="E317" s="120"/>
      <c r="F317"/>
      <c r="G317"/>
      <c r="H317"/>
      <c r="I317"/>
      <c r="J317" s="129"/>
      <c r="K317"/>
      <c r="L317"/>
      <c r="M317"/>
      <c r="N317"/>
      <c r="O317"/>
      <c r="P317"/>
      <c r="Q317"/>
      <c r="R317"/>
      <c r="S317"/>
      <c r="T317"/>
      <c r="U317"/>
      <c r="V317"/>
      <c r="W317" s="130"/>
      <c r="X317" s="129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1:256" ht="12.75">
      <c r="A318" s="120"/>
      <c r="B318" s="120"/>
      <c r="C318" s="120"/>
      <c r="D318" s="127"/>
      <c r="E318" s="120"/>
      <c r="F318"/>
      <c r="G318"/>
      <c r="H318"/>
      <c r="I318"/>
      <c r="J318" s="129"/>
      <c r="K318"/>
      <c r="L318"/>
      <c r="M318"/>
      <c r="N318"/>
      <c r="O318"/>
      <c r="P318"/>
      <c r="Q318"/>
      <c r="R318"/>
      <c r="S318"/>
      <c r="T318"/>
      <c r="U318"/>
      <c r="V318"/>
      <c r="W318" s="130"/>
      <c r="X318" s="129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1:256" ht="12.75">
      <c r="A319" s="120"/>
      <c r="B319" s="120"/>
      <c r="C319" s="120"/>
      <c r="D319" s="127"/>
      <c r="E319" s="120"/>
      <c r="F319"/>
      <c r="G319"/>
      <c r="H319"/>
      <c r="I319"/>
      <c r="J319" s="129"/>
      <c r="K319"/>
      <c r="L319"/>
      <c r="M319"/>
      <c r="N319"/>
      <c r="O319"/>
      <c r="P319"/>
      <c r="Q319"/>
      <c r="R319"/>
      <c r="S319"/>
      <c r="T319"/>
      <c r="U319"/>
      <c r="V319"/>
      <c r="W319" s="130"/>
      <c r="X319" s="12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1:256" ht="12.75">
      <c r="A320" s="120"/>
      <c r="B320" s="120"/>
      <c r="C320" s="120"/>
      <c r="D320" s="127"/>
      <c r="E320" s="120"/>
      <c r="F320"/>
      <c r="G320"/>
      <c r="H320"/>
      <c r="I320"/>
      <c r="J320" s="129"/>
      <c r="K320"/>
      <c r="L320"/>
      <c r="M320"/>
      <c r="N320"/>
      <c r="O320"/>
      <c r="P320"/>
      <c r="Q320"/>
      <c r="R320"/>
      <c r="S320"/>
      <c r="T320"/>
      <c r="U320"/>
      <c r="V320"/>
      <c r="W320" s="130"/>
      <c r="X320" s="129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</row>
    <row r="321" spans="1:256" ht="12.75">
      <c r="A321" s="120"/>
      <c r="B321" s="120"/>
      <c r="C321" s="120"/>
      <c r="D321" s="127"/>
      <c r="E321" s="120"/>
      <c r="F321"/>
      <c r="G321"/>
      <c r="H321"/>
      <c r="I321"/>
      <c r="J321" s="129"/>
      <c r="K321"/>
      <c r="L321"/>
      <c r="M321"/>
      <c r="N321"/>
      <c r="O321"/>
      <c r="P321"/>
      <c r="Q321"/>
      <c r="R321"/>
      <c r="S321"/>
      <c r="T321"/>
      <c r="U321"/>
      <c r="V321"/>
      <c r="W321" s="130"/>
      <c r="X321" s="129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1:256" ht="12.75">
      <c r="A322" s="120"/>
      <c r="B322" s="120"/>
      <c r="C322" s="120"/>
      <c r="D322" s="127"/>
      <c r="E322" s="120"/>
      <c r="F322"/>
      <c r="G322"/>
      <c r="H322"/>
      <c r="I322"/>
      <c r="J322" s="129"/>
      <c r="K322"/>
      <c r="L322"/>
      <c r="M322"/>
      <c r="N322"/>
      <c r="O322"/>
      <c r="P322"/>
      <c r="Q322"/>
      <c r="R322"/>
      <c r="S322"/>
      <c r="T322"/>
      <c r="U322"/>
      <c r="V322"/>
      <c r="W322" s="130"/>
      <c r="X322" s="129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1:256" ht="12.75">
      <c r="A323" s="120"/>
      <c r="B323" s="120"/>
      <c r="C323" s="120"/>
      <c r="D323" s="127"/>
      <c r="E323" s="120"/>
      <c r="F323"/>
      <c r="G323"/>
      <c r="H323"/>
      <c r="I323"/>
      <c r="J323" s="129"/>
      <c r="K323"/>
      <c r="L323"/>
      <c r="M323"/>
      <c r="N323"/>
      <c r="O323"/>
      <c r="P323"/>
      <c r="Q323"/>
      <c r="R323"/>
      <c r="S323"/>
      <c r="T323"/>
      <c r="U323"/>
      <c r="V323"/>
      <c r="W323" s="130"/>
      <c r="X323" s="129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1:256" ht="12.75">
      <c r="A324" s="120"/>
      <c r="B324" s="120"/>
      <c r="C324" s="120"/>
      <c r="D324" s="127"/>
      <c r="E324" s="120"/>
      <c r="F324"/>
      <c r="G324"/>
      <c r="H324"/>
      <c r="I324"/>
      <c r="J324" s="129"/>
      <c r="K324"/>
      <c r="L324"/>
      <c r="M324"/>
      <c r="N324"/>
      <c r="O324"/>
      <c r="P324"/>
      <c r="Q324"/>
      <c r="R324"/>
      <c r="S324"/>
      <c r="T324"/>
      <c r="U324"/>
      <c r="V324"/>
      <c r="W324" s="130"/>
      <c r="X324" s="129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1:256" ht="12.75">
      <c r="A325" s="120"/>
      <c r="B325" s="120"/>
      <c r="C325" s="120"/>
      <c r="D325" s="127"/>
      <c r="E325" s="120"/>
      <c r="F325"/>
      <c r="G325"/>
      <c r="H325"/>
      <c r="I325"/>
      <c r="J325" s="129"/>
      <c r="K325"/>
      <c r="L325"/>
      <c r="M325"/>
      <c r="N325"/>
      <c r="O325"/>
      <c r="P325"/>
      <c r="Q325"/>
      <c r="R325"/>
      <c r="S325"/>
      <c r="T325"/>
      <c r="U325"/>
      <c r="V325"/>
      <c r="W325" s="130"/>
      <c r="X325" s="129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1:256" ht="12.75">
      <c r="A326" s="120"/>
      <c r="B326" s="120"/>
      <c r="C326" s="120"/>
      <c r="D326" s="127"/>
      <c r="E326" s="120"/>
      <c r="F326"/>
      <c r="G326"/>
      <c r="H326"/>
      <c r="I326"/>
      <c r="J326" s="129"/>
      <c r="K326"/>
      <c r="L326"/>
      <c r="M326"/>
      <c r="N326"/>
      <c r="O326"/>
      <c r="P326"/>
      <c r="Q326"/>
      <c r="R326"/>
      <c r="S326"/>
      <c r="T326"/>
      <c r="U326"/>
      <c r="V326"/>
      <c r="W326" s="130"/>
      <c r="X326" s="129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1:256" ht="12.75">
      <c r="A327" s="120"/>
      <c r="B327" s="120"/>
      <c r="C327" s="120"/>
      <c r="D327" s="127"/>
      <c r="E327" s="120"/>
      <c r="F327"/>
      <c r="G327"/>
      <c r="H327"/>
      <c r="I327"/>
      <c r="J327" s="129"/>
      <c r="K327"/>
      <c r="L327"/>
      <c r="M327"/>
      <c r="N327"/>
      <c r="O327"/>
      <c r="P327"/>
      <c r="Q327"/>
      <c r="R327"/>
      <c r="S327"/>
      <c r="T327"/>
      <c r="U327"/>
      <c r="V327"/>
      <c r="W327" s="130"/>
      <c r="X327" s="129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1:256" ht="12.75">
      <c r="A328" s="120"/>
      <c r="B328" s="120"/>
      <c r="C328" s="120"/>
      <c r="D328" s="127"/>
      <c r="E328" s="120"/>
      <c r="F328"/>
      <c r="G328"/>
      <c r="H328"/>
      <c r="I328"/>
      <c r="J328" s="129"/>
      <c r="K328"/>
      <c r="L328"/>
      <c r="M328"/>
      <c r="N328"/>
      <c r="O328"/>
      <c r="P328"/>
      <c r="Q328"/>
      <c r="R328"/>
      <c r="S328"/>
      <c r="T328"/>
      <c r="U328"/>
      <c r="V328"/>
      <c r="W328" s="130"/>
      <c r="X328" s="129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1:256" ht="12.75">
      <c r="A329" s="120"/>
      <c r="B329" s="120"/>
      <c r="C329" s="120"/>
      <c r="D329" s="127"/>
      <c r="E329" s="120"/>
      <c r="F329"/>
      <c r="G329"/>
      <c r="H329"/>
      <c r="I329"/>
      <c r="J329" s="129"/>
      <c r="K329"/>
      <c r="L329"/>
      <c r="M329"/>
      <c r="N329"/>
      <c r="O329"/>
      <c r="P329"/>
      <c r="Q329"/>
      <c r="R329"/>
      <c r="S329"/>
      <c r="T329"/>
      <c r="U329"/>
      <c r="V329"/>
      <c r="W329" s="130"/>
      <c r="X329" s="1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1:256" ht="12.75">
      <c r="A330" s="120"/>
      <c r="B330" s="120"/>
      <c r="C330" s="120"/>
      <c r="D330" s="127"/>
      <c r="E330" s="120"/>
      <c r="F330"/>
      <c r="G330"/>
      <c r="H330"/>
      <c r="I330"/>
      <c r="J330" s="129"/>
      <c r="K330"/>
      <c r="L330"/>
      <c r="M330"/>
      <c r="N330"/>
      <c r="O330"/>
      <c r="P330"/>
      <c r="Q330"/>
      <c r="R330"/>
      <c r="S330"/>
      <c r="T330"/>
      <c r="U330"/>
      <c r="V330"/>
      <c r="W330" s="130"/>
      <c r="X330" s="129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1:256" ht="12.75">
      <c r="A331" s="120"/>
      <c r="B331" s="120"/>
      <c r="C331" s="120"/>
      <c r="D331" s="127"/>
      <c r="E331" s="120"/>
      <c r="F331"/>
      <c r="G331"/>
      <c r="H331"/>
      <c r="I331"/>
      <c r="J331" s="129"/>
      <c r="K331"/>
      <c r="L331"/>
      <c r="M331"/>
      <c r="N331"/>
      <c r="O331"/>
      <c r="P331"/>
      <c r="Q331"/>
      <c r="R331"/>
      <c r="S331"/>
      <c r="T331"/>
      <c r="U331"/>
      <c r="V331"/>
      <c r="W331" s="130"/>
      <c r="X331" s="129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  <row r="332" spans="1:256" ht="12.75">
      <c r="A332" s="120"/>
      <c r="B332" s="120"/>
      <c r="C332" s="120"/>
      <c r="D332" s="127"/>
      <c r="E332" s="120"/>
      <c r="F332"/>
      <c r="G332"/>
      <c r="H332"/>
      <c r="I332"/>
      <c r="J332" s="129"/>
      <c r="K332"/>
      <c r="L332"/>
      <c r="M332"/>
      <c r="N332"/>
      <c r="O332"/>
      <c r="P332"/>
      <c r="Q332"/>
      <c r="R332"/>
      <c r="S332"/>
      <c r="T332"/>
      <c r="U332"/>
      <c r="V332"/>
      <c r="W332" s="130"/>
      <c r="X332" s="129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  <row r="333" spans="1:256" ht="12.75">
      <c r="A333" s="120"/>
      <c r="B333" s="120"/>
      <c r="C333" s="120"/>
      <c r="D333" s="127"/>
      <c r="E333" s="120"/>
      <c r="F333"/>
      <c r="G333"/>
      <c r="H333"/>
      <c r="I333"/>
      <c r="J333" s="129"/>
      <c r="K333"/>
      <c r="L333"/>
      <c r="M333"/>
      <c r="N333"/>
      <c r="O333"/>
      <c r="P333"/>
      <c r="Q333"/>
      <c r="R333"/>
      <c r="S333"/>
      <c r="T333"/>
      <c r="U333"/>
      <c r="V333"/>
      <c r="W333" s="130"/>
      <c r="X333" s="129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1:256" ht="12.75">
      <c r="A334" s="120"/>
      <c r="B334" s="120"/>
      <c r="C334" s="120"/>
      <c r="D334" s="127"/>
      <c r="E334" s="120"/>
      <c r="F334"/>
      <c r="G334"/>
      <c r="H334"/>
      <c r="I334"/>
      <c r="J334" s="129"/>
      <c r="K334"/>
      <c r="L334"/>
      <c r="M334"/>
      <c r="N334"/>
      <c r="O334"/>
      <c r="P334"/>
      <c r="Q334"/>
      <c r="R334"/>
      <c r="S334"/>
      <c r="T334"/>
      <c r="U334"/>
      <c r="V334"/>
      <c r="W334" s="130"/>
      <c r="X334" s="129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5" spans="1:256" ht="12.75">
      <c r="A335" s="120"/>
      <c r="B335" s="120"/>
      <c r="C335" s="120"/>
      <c r="D335" s="127"/>
      <c r="E335" s="120"/>
      <c r="F335"/>
      <c r="G335"/>
      <c r="H335"/>
      <c r="I335"/>
      <c r="J335" s="129"/>
      <c r="K335"/>
      <c r="L335"/>
      <c r="M335"/>
      <c r="N335"/>
      <c r="O335"/>
      <c r="P335"/>
      <c r="Q335"/>
      <c r="R335"/>
      <c r="S335"/>
      <c r="T335"/>
      <c r="U335"/>
      <c r="V335"/>
      <c r="W335" s="130"/>
      <c r="X335" s="129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</row>
    <row r="336" spans="1:256" ht="12.75">
      <c r="A336" s="120"/>
      <c r="B336" s="120"/>
      <c r="C336" s="120"/>
      <c r="D336" s="127"/>
      <c r="E336" s="120"/>
      <c r="F336"/>
      <c r="G336"/>
      <c r="H336"/>
      <c r="I336"/>
      <c r="J336" s="129"/>
      <c r="K336"/>
      <c r="L336"/>
      <c r="M336"/>
      <c r="N336"/>
      <c r="O336"/>
      <c r="P336"/>
      <c r="Q336"/>
      <c r="R336"/>
      <c r="S336"/>
      <c r="T336"/>
      <c r="U336"/>
      <c r="V336"/>
      <c r="W336" s="130"/>
      <c r="X336" s="129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1:256" ht="12.75">
      <c r="A337" s="120"/>
      <c r="B337" s="120"/>
      <c r="C337" s="120"/>
      <c r="D337" s="127"/>
      <c r="E337" s="120"/>
      <c r="F337"/>
      <c r="G337"/>
      <c r="H337"/>
      <c r="I337"/>
      <c r="J337" s="129"/>
      <c r="K337"/>
      <c r="L337"/>
      <c r="M337"/>
      <c r="N337"/>
      <c r="O337"/>
      <c r="P337"/>
      <c r="Q337"/>
      <c r="R337"/>
      <c r="S337"/>
      <c r="T337"/>
      <c r="U337"/>
      <c r="V337"/>
      <c r="W337" s="130"/>
      <c r="X337" s="129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1:256" ht="12.75">
      <c r="A338" s="120"/>
      <c r="B338" s="120"/>
      <c r="C338" s="120"/>
      <c r="D338" s="127"/>
      <c r="E338" s="120"/>
      <c r="F338"/>
      <c r="G338"/>
      <c r="H338"/>
      <c r="I338"/>
      <c r="J338" s="129"/>
      <c r="K338"/>
      <c r="L338"/>
      <c r="M338"/>
      <c r="N338"/>
      <c r="O338"/>
      <c r="P338"/>
      <c r="Q338"/>
      <c r="R338"/>
      <c r="S338"/>
      <c r="T338"/>
      <c r="U338"/>
      <c r="V338"/>
      <c r="W338" s="130"/>
      <c r="X338" s="129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</row>
    <row r="339" spans="1:256" ht="12.75">
      <c r="A339" s="120"/>
      <c r="B339" s="120"/>
      <c r="C339" s="120"/>
      <c r="D339" s="127"/>
      <c r="E339" s="120"/>
      <c r="F339"/>
      <c r="G339"/>
      <c r="H339"/>
      <c r="I339"/>
      <c r="J339" s="129"/>
      <c r="K339"/>
      <c r="L339"/>
      <c r="M339"/>
      <c r="N339"/>
      <c r="O339"/>
      <c r="P339"/>
      <c r="Q339"/>
      <c r="R339"/>
      <c r="S339"/>
      <c r="T339"/>
      <c r="U339"/>
      <c r="V339"/>
      <c r="W339" s="130"/>
      <c r="X339" s="12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</row>
    <row r="340" spans="1:256" ht="12.75">
      <c r="A340" s="120"/>
      <c r="B340" s="120"/>
      <c r="C340" s="120"/>
      <c r="D340" s="127"/>
      <c r="E340" s="120"/>
      <c r="F340"/>
      <c r="G340"/>
      <c r="H340"/>
      <c r="I340"/>
      <c r="J340" s="129"/>
      <c r="K340"/>
      <c r="L340"/>
      <c r="M340"/>
      <c r="N340"/>
      <c r="O340"/>
      <c r="P340"/>
      <c r="Q340"/>
      <c r="R340"/>
      <c r="S340"/>
      <c r="T340"/>
      <c r="U340"/>
      <c r="V340"/>
      <c r="W340" s="130"/>
      <c r="X340" s="129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1:256" ht="12.75">
      <c r="A341" s="120"/>
      <c r="B341" s="120"/>
      <c r="C341" s="120"/>
      <c r="D341" s="127"/>
      <c r="E341" s="120"/>
      <c r="F341"/>
      <c r="G341"/>
      <c r="H341"/>
      <c r="I341"/>
      <c r="J341" s="129"/>
      <c r="K341"/>
      <c r="L341"/>
      <c r="M341"/>
      <c r="N341"/>
      <c r="O341"/>
      <c r="P341"/>
      <c r="Q341"/>
      <c r="R341"/>
      <c r="S341"/>
      <c r="T341"/>
      <c r="U341"/>
      <c r="V341"/>
      <c r="W341" s="130"/>
      <c r="X341" s="129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1:256" ht="12.75">
      <c r="A342" s="120"/>
      <c r="B342" s="120"/>
      <c r="C342" s="120"/>
      <c r="D342" s="127"/>
      <c r="E342" s="120"/>
      <c r="F342"/>
      <c r="G342"/>
      <c r="H342"/>
      <c r="I342"/>
      <c r="J342" s="129"/>
      <c r="K342"/>
      <c r="L342"/>
      <c r="M342"/>
      <c r="N342"/>
      <c r="O342"/>
      <c r="P342"/>
      <c r="Q342"/>
      <c r="R342"/>
      <c r="S342"/>
      <c r="T342"/>
      <c r="U342"/>
      <c r="V342"/>
      <c r="W342" s="130"/>
      <c r="X342" s="129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1:256" ht="12.75">
      <c r="A343" s="120"/>
      <c r="B343" s="120"/>
      <c r="C343" s="120"/>
      <c r="D343" s="127"/>
      <c r="E343" s="120"/>
      <c r="F343"/>
      <c r="G343"/>
      <c r="H343"/>
      <c r="I343"/>
      <c r="J343" s="129"/>
      <c r="K343"/>
      <c r="L343"/>
      <c r="M343"/>
      <c r="N343"/>
      <c r="O343"/>
      <c r="P343"/>
      <c r="Q343"/>
      <c r="R343"/>
      <c r="S343"/>
      <c r="T343"/>
      <c r="U343"/>
      <c r="V343"/>
      <c r="W343" s="130"/>
      <c r="X343" s="129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1:256" ht="12.75">
      <c r="A344" s="120"/>
      <c r="B344" s="120"/>
      <c r="C344" s="120"/>
      <c r="D344" s="127"/>
      <c r="E344" s="120"/>
      <c r="F344"/>
      <c r="G344"/>
      <c r="H344"/>
      <c r="I344"/>
      <c r="J344" s="129"/>
      <c r="K344"/>
      <c r="L344"/>
      <c r="M344"/>
      <c r="N344"/>
      <c r="O344"/>
      <c r="P344"/>
      <c r="Q344"/>
      <c r="R344"/>
      <c r="S344"/>
      <c r="T344"/>
      <c r="U344"/>
      <c r="V344"/>
      <c r="W344" s="130"/>
      <c r="X344" s="129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1:256" ht="12.75">
      <c r="A345" s="120"/>
      <c r="B345" s="120"/>
      <c r="C345" s="120"/>
      <c r="D345" s="127"/>
      <c r="E345" s="120"/>
      <c r="F345"/>
      <c r="G345"/>
      <c r="H345"/>
      <c r="I345"/>
      <c r="J345" s="129"/>
      <c r="K345"/>
      <c r="L345"/>
      <c r="M345"/>
      <c r="N345"/>
      <c r="O345"/>
      <c r="P345"/>
      <c r="Q345"/>
      <c r="R345"/>
      <c r="S345"/>
      <c r="T345"/>
      <c r="U345"/>
      <c r="V345"/>
      <c r="W345" s="130"/>
      <c r="X345" s="129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1:256" ht="12.75">
      <c r="A346" s="120"/>
      <c r="B346" s="120"/>
      <c r="C346" s="120"/>
      <c r="D346" s="127"/>
      <c r="E346" s="120"/>
      <c r="F346"/>
      <c r="G346"/>
      <c r="H346"/>
      <c r="I346"/>
      <c r="J346" s="129"/>
      <c r="K346"/>
      <c r="L346"/>
      <c r="M346"/>
      <c r="N346"/>
      <c r="O346"/>
      <c r="P346"/>
      <c r="Q346"/>
      <c r="R346"/>
      <c r="S346"/>
      <c r="T346"/>
      <c r="U346"/>
      <c r="V346"/>
      <c r="W346" s="130"/>
      <c r="X346" s="129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1:256" ht="12.75">
      <c r="A347" s="120"/>
      <c r="B347" s="120"/>
      <c r="C347" s="120"/>
      <c r="D347" s="127"/>
      <c r="E347" s="120"/>
      <c r="F347"/>
      <c r="G347"/>
      <c r="H347"/>
      <c r="I347"/>
      <c r="J347" s="129"/>
      <c r="K347"/>
      <c r="L347"/>
      <c r="M347"/>
      <c r="N347"/>
      <c r="O347"/>
      <c r="P347"/>
      <c r="Q347"/>
      <c r="R347"/>
      <c r="S347"/>
      <c r="T347"/>
      <c r="U347"/>
      <c r="V347"/>
      <c r="W347" s="130"/>
      <c r="X347" s="129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1:256" ht="12.75">
      <c r="A348" s="120"/>
      <c r="B348" s="120"/>
      <c r="C348" s="120"/>
      <c r="D348" s="127"/>
      <c r="E348" s="120"/>
      <c r="F348"/>
      <c r="G348"/>
      <c r="H348"/>
      <c r="I348"/>
      <c r="J348" s="129"/>
      <c r="K348"/>
      <c r="L348"/>
      <c r="M348"/>
      <c r="N348"/>
      <c r="O348"/>
      <c r="P348"/>
      <c r="Q348"/>
      <c r="R348"/>
      <c r="S348"/>
      <c r="T348"/>
      <c r="U348"/>
      <c r="V348"/>
      <c r="W348" s="130"/>
      <c r="X348" s="129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:256" ht="12.75">
      <c r="A349" s="120"/>
      <c r="B349" s="120"/>
      <c r="C349" s="120"/>
      <c r="D349" s="127"/>
      <c r="E349" s="120"/>
      <c r="F349"/>
      <c r="G349"/>
      <c r="H349"/>
      <c r="I349"/>
      <c r="J349" s="129"/>
      <c r="K349"/>
      <c r="L349"/>
      <c r="M349"/>
      <c r="N349"/>
      <c r="O349"/>
      <c r="P349"/>
      <c r="Q349"/>
      <c r="R349"/>
      <c r="S349"/>
      <c r="T349"/>
      <c r="U349"/>
      <c r="V349"/>
      <c r="W349" s="130"/>
      <c r="X349" s="12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1:256" ht="12.75">
      <c r="A350" s="120"/>
      <c r="B350" s="120"/>
      <c r="C350" s="120"/>
      <c r="D350" s="127"/>
      <c r="E350" s="120"/>
      <c r="F350"/>
      <c r="G350"/>
      <c r="H350"/>
      <c r="I350"/>
      <c r="J350" s="129"/>
      <c r="K350"/>
      <c r="L350"/>
      <c r="M350"/>
      <c r="N350"/>
      <c r="O350"/>
      <c r="P350"/>
      <c r="Q350"/>
      <c r="R350"/>
      <c r="S350"/>
      <c r="T350"/>
      <c r="U350"/>
      <c r="V350"/>
      <c r="W350" s="130"/>
      <c r="X350" s="129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ht="12.75">
      <c r="A351" s="120"/>
      <c r="B351" s="120"/>
      <c r="C351" s="120"/>
      <c r="D351" s="127"/>
      <c r="E351" s="120"/>
      <c r="F351"/>
      <c r="G351"/>
      <c r="H351"/>
      <c r="I351"/>
      <c r="J351" s="129"/>
      <c r="K351"/>
      <c r="L351"/>
      <c r="M351"/>
      <c r="N351"/>
      <c r="O351"/>
      <c r="P351"/>
      <c r="Q351"/>
      <c r="R351"/>
      <c r="S351"/>
      <c r="T351"/>
      <c r="U351"/>
      <c r="V351"/>
      <c r="W351" s="130"/>
      <c r="X351" s="129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1:256" ht="12.75">
      <c r="A352" s="120"/>
      <c r="B352" s="120"/>
      <c r="C352" s="120"/>
      <c r="D352" s="127"/>
      <c r="E352" s="120"/>
      <c r="F352"/>
      <c r="G352"/>
      <c r="H352"/>
      <c r="I352"/>
      <c r="J352" s="129"/>
      <c r="K352"/>
      <c r="L352"/>
      <c r="M352"/>
      <c r="N352"/>
      <c r="O352"/>
      <c r="P352"/>
      <c r="Q352"/>
      <c r="R352"/>
      <c r="S352"/>
      <c r="T352"/>
      <c r="U352"/>
      <c r="V352"/>
      <c r="W352" s="130"/>
      <c r="X352" s="129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ht="12.75">
      <c r="A353" s="120"/>
      <c r="B353" s="120"/>
      <c r="C353" s="120"/>
      <c r="D353" s="127"/>
      <c r="E353" s="120"/>
      <c r="F353"/>
      <c r="G353"/>
      <c r="H353"/>
      <c r="I353"/>
      <c r="J353" s="129"/>
      <c r="K353"/>
      <c r="L353"/>
      <c r="M353"/>
      <c r="N353"/>
      <c r="O353"/>
      <c r="P353"/>
      <c r="Q353"/>
      <c r="R353"/>
      <c r="S353"/>
      <c r="T353"/>
      <c r="U353"/>
      <c r="V353"/>
      <c r="W353" s="130"/>
      <c r="X353" s="129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256" ht="12.75">
      <c r="A354" s="120"/>
      <c r="B354" s="120"/>
      <c r="C354" s="120"/>
      <c r="D354" s="127"/>
      <c r="E354" s="120"/>
      <c r="F354"/>
      <c r="G354"/>
      <c r="H354"/>
      <c r="I354"/>
      <c r="J354" s="129"/>
      <c r="K354"/>
      <c r="L354"/>
      <c r="M354"/>
      <c r="N354"/>
      <c r="O354"/>
      <c r="P354"/>
      <c r="Q354"/>
      <c r="R354"/>
      <c r="S354"/>
      <c r="T354"/>
      <c r="U354"/>
      <c r="V354"/>
      <c r="W354" s="130"/>
      <c r="X354" s="129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1:256" ht="12.75">
      <c r="A355" s="120"/>
      <c r="B355" s="120"/>
      <c r="C355" s="120"/>
      <c r="D355" s="127"/>
      <c r="E355" s="120"/>
      <c r="F355"/>
      <c r="G355"/>
      <c r="H355"/>
      <c r="I355"/>
      <c r="J355" s="129"/>
      <c r="K355"/>
      <c r="L355"/>
      <c r="M355"/>
      <c r="N355"/>
      <c r="O355"/>
      <c r="P355"/>
      <c r="Q355"/>
      <c r="R355"/>
      <c r="S355"/>
      <c r="T355"/>
      <c r="U355"/>
      <c r="V355"/>
      <c r="W355" s="130"/>
      <c r="X355" s="129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1:256" ht="12.75">
      <c r="A356" s="120"/>
      <c r="B356" s="120"/>
      <c r="C356" s="120"/>
      <c r="D356" s="127"/>
      <c r="E356" s="120"/>
      <c r="F356"/>
      <c r="G356"/>
      <c r="H356"/>
      <c r="I356"/>
      <c r="J356" s="129"/>
      <c r="K356"/>
      <c r="L356"/>
      <c r="M356"/>
      <c r="N356"/>
      <c r="O356"/>
      <c r="P356"/>
      <c r="Q356"/>
      <c r="R356"/>
      <c r="S356"/>
      <c r="T356"/>
      <c r="U356"/>
      <c r="V356"/>
      <c r="W356" s="130"/>
      <c r="X356" s="129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1:256" ht="12.75">
      <c r="A357" s="120"/>
      <c r="B357" s="120"/>
      <c r="C357" s="120"/>
      <c r="D357" s="127"/>
      <c r="E357" s="120"/>
      <c r="F357"/>
      <c r="G357"/>
      <c r="H357"/>
      <c r="I357"/>
      <c r="J357" s="129"/>
      <c r="K357"/>
      <c r="L357"/>
      <c r="M357"/>
      <c r="N357"/>
      <c r="O357"/>
      <c r="P357"/>
      <c r="Q357"/>
      <c r="R357"/>
      <c r="S357"/>
      <c r="T357"/>
      <c r="U357"/>
      <c r="V357"/>
      <c r="W357" s="130"/>
      <c r="X357" s="129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1:256" ht="12.75">
      <c r="A358" s="120"/>
      <c r="B358" s="120"/>
      <c r="C358" s="120"/>
      <c r="D358" s="127"/>
      <c r="E358" s="120"/>
      <c r="F358"/>
      <c r="G358"/>
      <c r="H358"/>
      <c r="I358"/>
      <c r="J358" s="129"/>
      <c r="K358"/>
      <c r="L358"/>
      <c r="M358"/>
      <c r="N358"/>
      <c r="O358"/>
      <c r="P358"/>
      <c r="Q358"/>
      <c r="R358"/>
      <c r="S358"/>
      <c r="T358"/>
      <c r="U358"/>
      <c r="V358"/>
      <c r="W358" s="130"/>
      <c r="X358" s="129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1:256" ht="12.75">
      <c r="A359" s="120"/>
      <c r="B359" s="120"/>
      <c r="C359" s="120"/>
      <c r="D359" s="127"/>
      <c r="E359" s="120"/>
      <c r="F359"/>
      <c r="G359"/>
      <c r="H359"/>
      <c r="I359"/>
      <c r="J359" s="129"/>
      <c r="K359"/>
      <c r="L359"/>
      <c r="M359"/>
      <c r="N359"/>
      <c r="O359"/>
      <c r="P359"/>
      <c r="Q359"/>
      <c r="R359"/>
      <c r="S359"/>
      <c r="T359"/>
      <c r="U359"/>
      <c r="V359"/>
      <c r="W359" s="130"/>
      <c r="X359" s="12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</row>
    <row r="360" spans="1:256" ht="12.75">
      <c r="A360" s="120"/>
      <c r="B360" s="120"/>
      <c r="C360" s="120"/>
      <c r="D360" s="127"/>
      <c r="E360" s="120"/>
      <c r="F360"/>
      <c r="G360"/>
      <c r="H360"/>
      <c r="I360"/>
      <c r="J360" s="129"/>
      <c r="K360"/>
      <c r="L360"/>
      <c r="M360"/>
      <c r="N360"/>
      <c r="O360"/>
      <c r="P360"/>
      <c r="Q360"/>
      <c r="R360"/>
      <c r="S360"/>
      <c r="T360"/>
      <c r="U360"/>
      <c r="V360"/>
      <c r="W360" s="130"/>
      <c r="X360" s="129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1:256" ht="12.75">
      <c r="A361" s="120"/>
      <c r="B361" s="120"/>
      <c r="C361" s="120"/>
      <c r="D361" s="127"/>
      <c r="E361" s="120"/>
      <c r="F361"/>
      <c r="G361"/>
      <c r="H361"/>
      <c r="I361"/>
      <c r="J361" s="129"/>
      <c r="K361"/>
      <c r="L361"/>
      <c r="M361"/>
      <c r="N361"/>
      <c r="O361"/>
      <c r="P361"/>
      <c r="Q361"/>
      <c r="R361"/>
      <c r="S361"/>
      <c r="T361"/>
      <c r="U361"/>
      <c r="V361"/>
      <c r="W361" s="130"/>
      <c r="X361" s="129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256" ht="12.75">
      <c r="A362" s="120"/>
      <c r="B362" s="120"/>
      <c r="C362" s="120"/>
      <c r="D362" s="127"/>
      <c r="E362" s="120"/>
      <c r="F362"/>
      <c r="G362"/>
      <c r="H362"/>
      <c r="I362"/>
      <c r="J362" s="129"/>
      <c r="K362"/>
      <c r="L362"/>
      <c r="M362"/>
      <c r="N362"/>
      <c r="O362"/>
      <c r="P362"/>
      <c r="Q362"/>
      <c r="R362"/>
      <c r="S362"/>
      <c r="T362"/>
      <c r="U362"/>
      <c r="V362"/>
      <c r="W362" s="130"/>
      <c r="X362" s="129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256" ht="12.75">
      <c r="A363" s="120"/>
      <c r="B363" s="120"/>
      <c r="C363" s="120"/>
      <c r="D363" s="127"/>
      <c r="E363" s="120"/>
      <c r="F363"/>
      <c r="G363"/>
      <c r="H363"/>
      <c r="I363"/>
      <c r="J363" s="129"/>
      <c r="K363"/>
      <c r="L363"/>
      <c r="M363"/>
      <c r="N363"/>
      <c r="O363"/>
      <c r="P363"/>
      <c r="Q363"/>
      <c r="R363"/>
      <c r="S363"/>
      <c r="T363"/>
      <c r="U363"/>
      <c r="V363"/>
      <c r="W363" s="130"/>
      <c r="X363" s="129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1:256" ht="12.75">
      <c r="A364" s="120"/>
      <c r="B364" s="120"/>
      <c r="C364" s="120"/>
      <c r="D364" s="127"/>
      <c r="E364" s="120"/>
      <c r="F364"/>
      <c r="G364"/>
      <c r="H364"/>
      <c r="I364"/>
      <c r="J364" s="129"/>
      <c r="K364"/>
      <c r="L364"/>
      <c r="M364"/>
      <c r="N364"/>
      <c r="O364"/>
      <c r="P364"/>
      <c r="Q364"/>
      <c r="R364"/>
      <c r="S364"/>
      <c r="T364"/>
      <c r="U364"/>
      <c r="V364"/>
      <c r="W364" s="130"/>
      <c r="X364" s="129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256" ht="12.75">
      <c r="A365" s="120"/>
      <c r="B365" s="120"/>
      <c r="C365" s="120"/>
      <c r="D365" s="127"/>
      <c r="E365" s="120"/>
      <c r="F365"/>
      <c r="G365"/>
      <c r="H365"/>
      <c r="I365"/>
      <c r="J365" s="129"/>
      <c r="K365"/>
      <c r="L365"/>
      <c r="M365"/>
      <c r="N365"/>
      <c r="O365"/>
      <c r="P365"/>
      <c r="Q365"/>
      <c r="R365"/>
      <c r="S365"/>
      <c r="T365"/>
      <c r="U365"/>
      <c r="V365"/>
      <c r="W365" s="130"/>
      <c r="X365" s="129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:256" ht="12.75">
      <c r="A366" s="120"/>
      <c r="B366" s="120"/>
      <c r="C366" s="120"/>
      <c r="D366" s="127"/>
      <c r="E366" s="120"/>
      <c r="F366"/>
      <c r="G366"/>
      <c r="H366"/>
      <c r="I366"/>
      <c r="J366" s="129"/>
      <c r="K366"/>
      <c r="L366"/>
      <c r="M366"/>
      <c r="N366"/>
      <c r="O366"/>
      <c r="P366"/>
      <c r="Q366"/>
      <c r="R366"/>
      <c r="S366"/>
      <c r="T366"/>
      <c r="U366"/>
      <c r="V366"/>
      <c r="W366" s="130"/>
      <c r="X366" s="129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ht="12.75">
      <c r="A367" s="120"/>
      <c r="B367" s="120"/>
      <c r="C367" s="120"/>
      <c r="D367" s="127"/>
      <c r="E367" s="120"/>
      <c r="F367"/>
      <c r="G367"/>
      <c r="H367"/>
      <c r="I367"/>
      <c r="J367" s="129"/>
      <c r="K367"/>
      <c r="L367"/>
      <c r="M367"/>
      <c r="N367"/>
      <c r="O367"/>
      <c r="P367"/>
      <c r="Q367"/>
      <c r="R367"/>
      <c r="S367"/>
      <c r="T367"/>
      <c r="U367"/>
      <c r="V367"/>
      <c r="W367" s="130"/>
      <c r="X367" s="129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ht="12.75">
      <c r="A368" s="120"/>
      <c r="B368" s="120"/>
      <c r="C368" s="120"/>
      <c r="D368" s="127"/>
      <c r="E368" s="120"/>
      <c r="F368"/>
      <c r="G368"/>
      <c r="H368"/>
      <c r="I368"/>
      <c r="J368" s="129"/>
      <c r="K368"/>
      <c r="L368"/>
      <c r="M368"/>
      <c r="N368"/>
      <c r="O368"/>
      <c r="P368"/>
      <c r="Q368"/>
      <c r="R368"/>
      <c r="S368"/>
      <c r="T368"/>
      <c r="U368"/>
      <c r="V368"/>
      <c r="W368" s="130"/>
      <c r="X368" s="129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ht="12.75">
      <c r="A369" s="120"/>
      <c r="B369" s="120"/>
      <c r="C369" s="120"/>
      <c r="D369" s="127"/>
      <c r="E369" s="120"/>
      <c r="F369"/>
      <c r="G369"/>
      <c r="H369"/>
      <c r="I369"/>
      <c r="J369" s="129"/>
      <c r="K369"/>
      <c r="L369"/>
      <c r="M369"/>
      <c r="N369"/>
      <c r="O369"/>
      <c r="P369"/>
      <c r="Q369"/>
      <c r="R369"/>
      <c r="S369"/>
      <c r="T369"/>
      <c r="U369"/>
      <c r="V369"/>
      <c r="W369" s="130"/>
      <c r="X369" s="12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256" ht="12.75">
      <c r="A370" s="120"/>
      <c r="B370" s="120"/>
      <c r="C370" s="120"/>
      <c r="D370" s="127"/>
      <c r="E370" s="120"/>
      <c r="F370"/>
      <c r="G370"/>
      <c r="H370"/>
      <c r="I370"/>
      <c r="J370" s="129"/>
      <c r="K370"/>
      <c r="L370"/>
      <c r="M370"/>
      <c r="N370"/>
      <c r="O370"/>
      <c r="P370"/>
      <c r="Q370"/>
      <c r="R370"/>
      <c r="S370"/>
      <c r="T370"/>
      <c r="U370"/>
      <c r="V370"/>
      <c r="W370" s="130"/>
      <c r="X370" s="129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1:256" ht="12.75">
      <c r="A371" s="120"/>
      <c r="B371" s="120"/>
      <c r="C371" s="120"/>
      <c r="D371" s="127"/>
      <c r="E371" s="120"/>
      <c r="F371"/>
      <c r="G371"/>
      <c r="H371"/>
      <c r="I371"/>
      <c r="J371" s="129"/>
      <c r="K371"/>
      <c r="L371"/>
      <c r="M371"/>
      <c r="N371"/>
      <c r="O371"/>
      <c r="P371"/>
      <c r="Q371"/>
      <c r="R371"/>
      <c r="S371"/>
      <c r="T371"/>
      <c r="U371"/>
      <c r="V371"/>
      <c r="W371" s="130"/>
      <c r="X371" s="129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256" ht="12.75">
      <c r="A372" s="120"/>
      <c r="B372" s="120"/>
      <c r="C372" s="120"/>
      <c r="D372" s="127"/>
      <c r="E372" s="120"/>
      <c r="F372"/>
      <c r="G372"/>
      <c r="H372"/>
      <c r="I372"/>
      <c r="J372" s="129"/>
      <c r="K372"/>
      <c r="L372"/>
      <c r="M372"/>
      <c r="N372"/>
      <c r="O372"/>
      <c r="P372"/>
      <c r="Q372"/>
      <c r="R372"/>
      <c r="S372"/>
      <c r="T372"/>
      <c r="U372"/>
      <c r="V372"/>
      <c r="W372" s="130"/>
      <c r="X372" s="129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1:256" ht="12.75">
      <c r="A373" s="120"/>
      <c r="B373" s="120"/>
      <c r="C373" s="120"/>
      <c r="D373" s="127"/>
      <c r="E373" s="120"/>
      <c r="F373"/>
      <c r="G373"/>
      <c r="H373"/>
      <c r="I373"/>
      <c r="J373" s="129"/>
      <c r="K373"/>
      <c r="L373"/>
      <c r="M373"/>
      <c r="N373"/>
      <c r="O373"/>
      <c r="P373"/>
      <c r="Q373"/>
      <c r="R373"/>
      <c r="S373"/>
      <c r="T373"/>
      <c r="U373"/>
      <c r="V373"/>
      <c r="W373" s="130"/>
      <c r="X373" s="129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1:256" ht="12.75">
      <c r="A374" s="120"/>
      <c r="B374" s="120"/>
      <c r="C374" s="120"/>
      <c r="D374" s="127"/>
      <c r="E374" s="120"/>
      <c r="F374"/>
      <c r="G374"/>
      <c r="H374"/>
      <c r="I374"/>
      <c r="J374" s="129"/>
      <c r="K374"/>
      <c r="L374"/>
      <c r="M374"/>
      <c r="N374"/>
      <c r="O374"/>
      <c r="P374"/>
      <c r="Q374"/>
      <c r="R374"/>
      <c r="S374"/>
      <c r="T374"/>
      <c r="U374"/>
      <c r="V374"/>
      <c r="W374" s="130"/>
      <c r="X374" s="129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1:256" ht="12.75">
      <c r="A375" s="120"/>
      <c r="B375" s="120"/>
      <c r="C375" s="120"/>
      <c r="D375" s="127"/>
      <c r="E375" s="120"/>
      <c r="F375"/>
      <c r="G375"/>
      <c r="H375"/>
      <c r="I375"/>
      <c r="J375" s="129"/>
      <c r="K375"/>
      <c r="L375"/>
      <c r="M375"/>
      <c r="N375"/>
      <c r="O375"/>
      <c r="P375"/>
      <c r="Q375"/>
      <c r="R375"/>
      <c r="S375"/>
      <c r="T375"/>
      <c r="U375"/>
      <c r="V375"/>
      <c r="W375" s="130"/>
      <c r="X375" s="129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</row>
    <row r="376" spans="1:256" ht="12.75">
      <c r="A376" s="120"/>
      <c r="B376" s="120"/>
      <c r="C376" s="120"/>
      <c r="D376" s="127"/>
      <c r="E376" s="120"/>
      <c r="F376"/>
      <c r="G376"/>
      <c r="H376"/>
      <c r="I376"/>
      <c r="J376" s="129"/>
      <c r="K376"/>
      <c r="L376"/>
      <c r="M376"/>
      <c r="N376"/>
      <c r="O376"/>
      <c r="P376"/>
      <c r="Q376"/>
      <c r="R376"/>
      <c r="S376"/>
      <c r="T376"/>
      <c r="U376"/>
      <c r="V376"/>
      <c r="W376" s="130"/>
      <c r="X376" s="129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1:256" ht="12.75">
      <c r="A377" s="120"/>
      <c r="B377" s="120"/>
      <c r="C377" s="120"/>
      <c r="D377" s="127"/>
      <c r="E377" s="120"/>
      <c r="F377"/>
      <c r="G377"/>
      <c r="H377"/>
      <c r="I377"/>
      <c r="J377" s="129"/>
      <c r="K377"/>
      <c r="L377"/>
      <c r="M377"/>
      <c r="N377"/>
      <c r="O377"/>
      <c r="P377"/>
      <c r="Q377"/>
      <c r="R377"/>
      <c r="S377"/>
      <c r="T377"/>
      <c r="U377"/>
      <c r="V377"/>
      <c r="W377" s="130"/>
      <c r="X377" s="129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</row>
    <row r="378" spans="1:256" ht="12.75">
      <c r="A378" s="120"/>
      <c r="B378" s="120"/>
      <c r="C378" s="120"/>
      <c r="D378" s="127"/>
      <c r="E378" s="120"/>
      <c r="F378"/>
      <c r="G378"/>
      <c r="H378"/>
      <c r="I378"/>
      <c r="J378" s="129"/>
      <c r="K378"/>
      <c r="L378"/>
      <c r="M378"/>
      <c r="N378"/>
      <c r="O378"/>
      <c r="P378"/>
      <c r="Q378"/>
      <c r="R378"/>
      <c r="S378"/>
      <c r="T378"/>
      <c r="U378"/>
      <c r="V378"/>
      <c r="W378" s="130"/>
      <c r="X378" s="129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</row>
    <row r="379" spans="1:256" ht="12.75">
      <c r="A379" s="120"/>
      <c r="B379" s="120"/>
      <c r="C379" s="120"/>
      <c r="D379" s="127"/>
      <c r="E379" s="120"/>
      <c r="F379"/>
      <c r="G379"/>
      <c r="H379"/>
      <c r="I379"/>
      <c r="J379" s="129"/>
      <c r="K379"/>
      <c r="L379"/>
      <c r="M379"/>
      <c r="N379"/>
      <c r="O379"/>
      <c r="P379"/>
      <c r="Q379"/>
      <c r="R379"/>
      <c r="S379"/>
      <c r="T379"/>
      <c r="U379"/>
      <c r="V379"/>
      <c r="W379" s="130"/>
      <c r="X379" s="12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</row>
    <row r="380" spans="1:256" ht="12.75">
      <c r="A380" s="120"/>
      <c r="B380" s="120"/>
      <c r="C380" s="120"/>
      <c r="D380" s="127"/>
      <c r="E380" s="120"/>
      <c r="F380"/>
      <c r="G380"/>
      <c r="H380"/>
      <c r="I380"/>
      <c r="J380" s="129"/>
      <c r="K380"/>
      <c r="L380"/>
      <c r="M380"/>
      <c r="N380"/>
      <c r="O380"/>
      <c r="P380"/>
      <c r="Q380"/>
      <c r="R380"/>
      <c r="S380"/>
      <c r="T380"/>
      <c r="U380"/>
      <c r="V380"/>
      <c r="W380" s="130"/>
      <c r="X380" s="129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</row>
    <row r="381" spans="1:256" ht="12.75">
      <c r="A381" s="120"/>
      <c r="B381" s="120"/>
      <c r="C381" s="120"/>
      <c r="D381" s="127"/>
      <c r="E381" s="120"/>
      <c r="F381"/>
      <c r="G381"/>
      <c r="H381"/>
      <c r="I381"/>
      <c r="J381" s="129"/>
      <c r="K381"/>
      <c r="L381"/>
      <c r="M381"/>
      <c r="N381"/>
      <c r="O381"/>
      <c r="P381"/>
      <c r="Q381"/>
      <c r="R381"/>
      <c r="S381"/>
      <c r="T381"/>
      <c r="U381"/>
      <c r="V381"/>
      <c r="W381" s="130"/>
      <c r="X381" s="129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</row>
    <row r="382" spans="1:256" ht="12.75">
      <c r="A382" s="120"/>
      <c r="B382" s="120"/>
      <c r="C382" s="120"/>
      <c r="D382" s="127"/>
      <c r="E382" s="120"/>
      <c r="F382"/>
      <c r="G382"/>
      <c r="H382"/>
      <c r="I382"/>
      <c r="J382" s="129"/>
      <c r="K382"/>
      <c r="L382"/>
      <c r="M382"/>
      <c r="N382"/>
      <c r="O382"/>
      <c r="P382"/>
      <c r="Q382"/>
      <c r="R382"/>
      <c r="S382"/>
      <c r="T382"/>
      <c r="U382"/>
      <c r="V382"/>
      <c r="W382" s="130"/>
      <c r="X382" s="129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</row>
    <row r="383" spans="1:256" ht="12.75">
      <c r="A383" s="120"/>
      <c r="B383" s="120"/>
      <c r="C383" s="120"/>
      <c r="D383" s="127"/>
      <c r="E383" s="120"/>
      <c r="F383"/>
      <c r="G383"/>
      <c r="H383"/>
      <c r="I383"/>
      <c r="J383" s="129"/>
      <c r="K383"/>
      <c r="L383"/>
      <c r="M383"/>
      <c r="N383"/>
      <c r="O383"/>
      <c r="P383"/>
      <c r="Q383"/>
      <c r="R383"/>
      <c r="S383"/>
      <c r="T383"/>
      <c r="U383"/>
      <c r="V383"/>
      <c r="W383" s="130"/>
      <c r="X383" s="129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</row>
    <row r="384" spans="1:256" ht="12.75">
      <c r="A384" s="120"/>
      <c r="B384" s="120"/>
      <c r="C384" s="120"/>
      <c r="D384" s="127"/>
      <c r="E384" s="120"/>
      <c r="F384"/>
      <c r="G384"/>
      <c r="H384"/>
      <c r="I384"/>
      <c r="J384" s="129"/>
      <c r="K384"/>
      <c r="L384"/>
      <c r="M384"/>
      <c r="N384"/>
      <c r="O384"/>
      <c r="P384"/>
      <c r="Q384"/>
      <c r="R384"/>
      <c r="S384"/>
      <c r="T384"/>
      <c r="U384"/>
      <c r="V384"/>
      <c r="W384" s="130"/>
      <c r="X384" s="129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</row>
    <row r="385" spans="1:256" ht="12.75">
      <c r="A385" s="120"/>
      <c r="B385" s="120"/>
      <c r="C385" s="120"/>
      <c r="D385" s="127"/>
      <c r="E385" s="120"/>
      <c r="F385"/>
      <c r="G385"/>
      <c r="H385"/>
      <c r="I385"/>
      <c r="J385" s="129"/>
      <c r="K385"/>
      <c r="L385"/>
      <c r="M385"/>
      <c r="N385"/>
      <c r="O385"/>
      <c r="P385"/>
      <c r="Q385"/>
      <c r="R385"/>
      <c r="S385"/>
      <c r="T385"/>
      <c r="U385"/>
      <c r="V385"/>
      <c r="W385" s="130"/>
      <c r="X385" s="129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</row>
    <row r="386" spans="1:256" ht="12.75">
      <c r="A386" s="120"/>
      <c r="B386" s="120"/>
      <c r="C386" s="120"/>
      <c r="D386" s="127"/>
      <c r="E386" s="120"/>
      <c r="F386"/>
      <c r="G386"/>
      <c r="H386"/>
      <c r="I386"/>
      <c r="J386" s="129"/>
      <c r="K386"/>
      <c r="L386"/>
      <c r="M386"/>
      <c r="N386"/>
      <c r="O386"/>
      <c r="P386"/>
      <c r="Q386"/>
      <c r="R386"/>
      <c r="S386"/>
      <c r="T386"/>
      <c r="U386"/>
      <c r="V386"/>
      <c r="W386" s="130"/>
      <c r="X386" s="129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</row>
    <row r="387" spans="1:256" ht="12.75">
      <c r="A387" s="120"/>
      <c r="B387" s="120"/>
      <c r="C387" s="120"/>
      <c r="D387" s="127"/>
      <c r="E387" s="120"/>
      <c r="F387"/>
      <c r="G387"/>
      <c r="H387"/>
      <c r="I387"/>
      <c r="J387" s="129"/>
      <c r="K387"/>
      <c r="L387"/>
      <c r="M387"/>
      <c r="N387"/>
      <c r="O387"/>
      <c r="P387"/>
      <c r="Q387"/>
      <c r="R387"/>
      <c r="S387"/>
      <c r="T387"/>
      <c r="U387"/>
      <c r="V387"/>
      <c r="W387" s="130"/>
      <c r="X387" s="129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</row>
    <row r="388" spans="1:256" ht="12.75">
      <c r="A388" s="120"/>
      <c r="B388" s="120"/>
      <c r="C388" s="120"/>
      <c r="D388" s="127"/>
      <c r="E388" s="120"/>
      <c r="F388"/>
      <c r="G388"/>
      <c r="H388"/>
      <c r="I388"/>
      <c r="J388" s="129"/>
      <c r="K388"/>
      <c r="L388"/>
      <c r="M388"/>
      <c r="N388"/>
      <c r="O388"/>
      <c r="P388"/>
      <c r="Q388"/>
      <c r="R388"/>
      <c r="S388"/>
      <c r="T388"/>
      <c r="U388"/>
      <c r="V388"/>
      <c r="W388" s="130"/>
      <c r="X388" s="129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</row>
    <row r="389" spans="1:256" ht="12.75">
      <c r="A389" s="120"/>
      <c r="B389" s="120"/>
      <c r="C389" s="120"/>
      <c r="D389" s="127"/>
      <c r="E389" s="120"/>
      <c r="F389"/>
      <c r="G389"/>
      <c r="H389"/>
      <c r="I389"/>
      <c r="J389" s="129"/>
      <c r="K389"/>
      <c r="L389"/>
      <c r="M389"/>
      <c r="N389"/>
      <c r="O389"/>
      <c r="P389"/>
      <c r="Q389"/>
      <c r="R389"/>
      <c r="S389"/>
      <c r="T389"/>
      <c r="U389"/>
      <c r="V389"/>
      <c r="W389" s="130"/>
      <c r="X389" s="12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</row>
    <row r="390" spans="1:256" ht="12.75">
      <c r="A390" s="120"/>
      <c r="B390" s="120"/>
      <c r="C390" s="120"/>
      <c r="D390" s="127"/>
      <c r="E390" s="120"/>
      <c r="F390"/>
      <c r="G390"/>
      <c r="H390"/>
      <c r="I390"/>
      <c r="J390" s="129"/>
      <c r="K390"/>
      <c r="L390"/>
      <c r="M390"/>
      <c r="N390"/>
      <c r="O390"/>
      <c r="P390"/>
      <c r="Q390"/>
      <c r="R390"/>
      <c r="S390"/>
      <c r="T390"/>
      <c r="U390"/>
      <c r="V390"/>
      <c r="W390" s="130"/>
      <c r="X390" s="129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</row>
    <row r="391" spans="1:256" ht="12.75">
      <c r="A391" s="120"/>
      <c r="B391" s="120"/>
      <c r="C391" s="120"/>
      <c r="D391" s="127"/>
      <c r="E391" s="120"/>
      <c r="F391"/>
      <c r="G391"/>
      <c r="H391"/>
      <c r="I391"/>
      <c r="J391" s="129"/>
      <c r="K391"/>
      <c r="L391"/>
      <c r="M391"/>
      <c r="N391"/>
      <c r="O391"/>
      <c r="P391"/>
      <c r="Q391"/>
      <c r="R391"/>
      <c r="S391"/>
      <c r="T391"/>
      <c r="U391"/>
      <c r="V391"/>
      <c r="W391" s="130"/>
      <c r="X391" s="129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</row>
    <row r="392" spans="1:256" ht="12.75">
      <c r="A392" s="120"/>
      <c r="B392" s="120"/>
      <c r="C392" s="120"/>
      <c r="D392" s="127"/>
      <c r="E392" s="120"/>
      <c r="F392"/>
      <c r="G392"/>
      <c r="H392"/>
      <c r="I392"/>
      <c r="J392" s="129"/>
      <c r="K392"/>
      <c r="L392"/>
      <c r="M392"/>
      <c r="N392"/>
      <c r="O392"/>
      <c r="P392"/>
      <c r="Q392"/>
      <c r="R392"/>
      <c r="S392"/>
      <c r="T392"/>
      <c r="U392"/>
      <c r="V392"/>
      <c r="W392" s="130"/>
      <c r="X392" s="129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</row>
    <row r="393" spans="1:256" ht="12.75">
      <c r="A393" s="120"/>
      <c r="B393" s="120"/>
      <c r="C393" s="120"/>
      <c r="D393" s="127"/>
      <c r="E393" s="120"/>
      <c r="F393"/>
      <c r="G393"/>
      <c r="H393"/>
      <c r="I393"/>
      <c r="J393" s="129"/>
      <c r="K393"/>
      <c r="L393"/>
      <c r="M393"/>
      <c r="N393"/>
      <c r="O393"/>
      <c r="P393"/>
      <c r="Q393"/>
      <c r="R393"/>
      <c r="S393"/>
      <c r="T393"/>
      <c r="U393"/>
      <c r="V393"/>
      <c r="W393" s="130"/>
      <c r="X393" s="129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</row>
    <row r="394" spans="1:256" ht="12.75">
      <c r="A394" s="120"/>
      <c r="B394" s="120"/>
      <c r="C394" s="120"/>
      <c r="D394" s="127"/>
      <c r="E394" s="120"/>
      <c r="F394"/>
      <c r="G394"/>
      <c r="H394"/>
      <c r="I394"/>
      <c r="J394" s="129"/>
      <c r="K394"/>
      <c r="L394"/>
      <c r="M394"/>
      <c r="N394"/>
      <c r="O394"/>
      <c r="P394"/>
      <c r="Q394"/>
      <c r="R394"/>
      <c r="S394"/>
      <c r="T394"/>
      <c r="U394"/>
      <c r="V394"/>
      <c r="W394" s="130"/>
      <c r="X394" s="129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</row>
    <row r="395" spans="1:256" ht="12.75">
      <c r="A395" s="120"/>
      <c r="B395" s="120"/>
      <c r="C395" s="120"/>
      <c r="D395" s="127"/>
      <c r="E395" s="120"/>
      <c r="F395"/>
      <c r="G395"/>
      <c r="H395"/>
      <c r="I395"/>
      <c r="J395" s="129"/>
      <c r="K395"/>
      <c r="L395"/>
      <c r="M395"/>
      <c r="N395"/>
      <c r="O395"/>
      <c r="P395"/>
      <c r="Q395"/>
      <c r="R395"/>
      <c r="S395"/>
      <c r="T395"/>
      <c r="U395"/>
      <c r="V395"/>
      <c r="W395" s="130"/>
      <c r="X395" s="129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</row>
    <row r="396" spans="1:256" ht="12.75">
      <c r="A396" s="120"/>
      <c r="B396" s="120"/>
      <c r="C396" s="120"/>
      <c r="D396" s="127"/>
      <c r="E396" s="120"/>
      <c r="F396"/>
      <c r="G396"/>
      <c r="H396"/>
      <c r="I396"/>
      <c r="J396" s="129"/>
      <c r="K396"/>
      <c r="L396"/>
      <c r="M396"/>
      <c r="N396"/>
      <c r="O396"/>
      <c r="P396"/>
      <c r="Q396"/>
      <c r="R396"/>
      <c r="S396"/>
      <c r="T396"/>
      <c r="U396"/>
      <c r="V396"/>
      <c r="W396" s="130"/>
      <c r="X396" s="129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</row>
    <row r="397" spans="1:256" ht="12.75">
      <c r="A397" s="120"/>
      <c r="B397" s="120"/>
      <c r="C397" s="120"/>
      <c r="D397" s="127"/>
      <c r="E397" s="120"/>
      <c r="F397"/>
      <c r="G397"/>
      <c r="H397"/>
      <c r="I397"/>
      <c r="J397" s="129"/>
      <c r="K397"/>
      <c r="L397"/>
      <c r="M397"/>
      <c r="N397"/>
      <c r="O397"/>
      <c r="P397"/>
      <c r="Q397"/>
      <c r="R397"/>
      <c r="S397"/>
      <c r="T397"/>
      <c r="U397"/>
      <c r="V397"/>
      <c r="W397" s="130"/>
      <c r="X397" s="129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</row>
    <row r="398" spans="1:256" ht="12.75">
      <c r="A398" s="120"/>
      <c r="B398" s="120"/>
      <c r="C398" s="120"/>
      <c r="D398" s="127"/>
      <c r="E398" s="120"/>
      <c r="F398"/>
      <c r="G398"/>
      <c r="H398"/>
      <c r="I398"/>
      <c r="J398" s="129"/>
      <c r="K398"/>
      <c r="L398"/>
      <c r="M398"/>
      <c r="N398"/>
      <c r="O398"/>
      <c r="P398"/>
      <c r="Q398"/>
      <c r="R398"/>
      <c r="S398"/>
      <c r="T398"/>
      <c r="U398"/>
      <c r="V398"/>
      <c r="W398" s="130"/>
      <c r="X398" s="129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</row>
    <row r="399" spans="1:256" ht="12.75">
      <c r="A399" s="120"/>
      <c r="B399" s="120"/>
      <c r="C399" s="120"/>
      <c r="D399" s="127"/>
      <c r="E399" s="120"/>
      <c r="F399"/>
      <c r="G399"/>
      <c r="H399"/>
      <c r="I399"/>
      <c r="J399" s="129"/>
      <c r="K399"/>
      <c r="L399"/>
      <c r="M399"/>
      <c r="N399"/>
      <c r="O399"/>
      <c r="P399"/>
      <c r="Q399"/>
      <c r="R399"/>
      <c r="S399"/>
      <c r="T399"/>
      <c r="U399"/>
      <c r="V399"/>
      <c r="W399" s="130"/>
      <c r="X399" s="12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</row>
    <row r="400" spans="1:256" ht="12.75">
      <c r="A400" s="120"/>
      <c r="B400" s="120"/>
      <c r="C400" s="120"/>
      <c r="D400" s="127"/>
      <c r="E400" s="120"/>
      <c r="F400"/>
      <c r="G400"/>
      <c r="H400"/>
      <c r="I400"/>
      <c r="J400" s="129"/>
      <c r="K400"/>
      <c r="L400"/>
      <c r="M400"/>
      <c r="N400"/>
      <c r="O400"/>
      <c r="P400"/>
      <c r="Q400"/>
      <c r="R400"/>
      <c r="S400"/>
      <c r="T400"/>
      <c r="U400"/>
      <c r="V400"/>
      <c r="W400" s="130"/>
      <c r="X400" s="129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</row>
    <row r="401" spans="1:256" ht="12.75">
      <c r="A401" s="120"/>
      <c r="B401" s="120"/>
      <c r="C401" s="120"/>
      <c r="D401" s="127"/>
      <c r="E401" s="120"/>
      <c r="F401"/>
      <c r="G401"/>
      <c r="H401"/>
      <c r="I401"/>
      <c r="J401" s="129"/>
      <c r="K401"/>
      <c r="L401"/>
      <c r="M401"/>
      <c r="N401"/>
      <c r="O401"/>
      <c r="P401"/>
      <c r="Q401"/>
      <c r="R401"/>
      <c r="S401"/>
      <c r="T401"/>
      <c r="U401"/>
      <c r="V401"/>
      <c r="W401" s="130"/>
      <c r="X401" s="129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</row>
    <row r="402" spans="1:256" ht="12.75">
      <c r="A402" s="120"/>
      <c r="B402" s="120"/>
      <c r="C402" s="120"/>
      <c r="D402" s="127"/>
      <c r="E402" s="120"/>
      <c r="F402"/>
      <c r="G402"/>
      <c r="H402"/>
      <c r="I402"/>
      <c r="J402" s="129"/>
      <c r="K402"/>
      <c r="L402"/>
      <c r="M402"/>
      <c r="N402"/>
      <c r="O402"/>
      <c r="P402"/>
      <c r="Q402"/>
      <c r="R402"/>
      <c r="S402"/>
      <c r="T402"/>
      <c r="U402"/>
      <c r="V402"/>
      <c r="W402" s="130"/>
      <c r="X402" s="129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</row>
    <row r="403" spans="1:256" ht="12.75">
      <c r="A403" s="120"/>
      <c r="B403" s="120"/>
      <c r="C403" s="120"/>
      <c r="D403" s="127"/>
      <c r="E403" s="120"/>
      <c r="F403"/>
      <c r="G403"/>
      <c r="H403"/>
      <c r="I403"/>
      <c r="J403" s="129"/>
      <c r="K403"/>
      <c r="L403"/>
      <c r="M403"/>
      <c r="N403"/>
      <c r="O403"/>
      <c r="P403"/>
      <c r="Q403"/>
      <c r="R403"/>
      <c r="S403"/>
      <c r="T403"/>
      <c r="U403"/>
      <c r="V403"/>
      <c r="W403" s="130"/>
      <c r="X403" s="129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</row>
    <row r="404" spans="1:256" ht="12.75">
      <c r="A404" s="120"/>
      <c r="B404" s="120"/>
      <c r="C404" s="120"/>
      <c r="D404" s="127"/>
      <c r="E404" s="120"/>
      <c r="F404"/>
      <c r="G404"/>
      <c r="H404"/>
      <c r="I404"/>
      <c r="J404" s="129"/>
      <c r="K404"/>
      <c r="L404"/>
      <c r="M404"/>
      <c r="N404"/>
      <c r="O404"/>
      <c r="P404"/>
      <c r="Q404"/>
      <c r="R404"/>
      <c r="S404"/>
      <c r="T404"/>
      <c r="U404"/>
      <c r="V404"/>
      <c r="W404" s="130"/>
      <c r="X404" s="129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</row>
    <row r="405" spans="1:256" ht="12.75">
      <c r="A405" s="120"/>
      <c r="B405" s="120"/>
      <c r="C405" s="120"/>
      <c r="D405" s="127"/>
      <c r="E405" s="120"/>
      <c r="F405"/>
      <c r="G405"/>
      <c r="H405"/>
      <c r="I405"/>
      <c r="J405" s="129"/>
      <c r="K405"/>
      <c r="L405"/>
      <c r="M405"/>
      <c r="N405"/>
      <c r="O405"/>
      <c r="P405"/>
      <c r="Q405"/>
      <c r="R405"/>
      <c r="S405"/>
      <c r="T405"/>
      <c r="U405"/>
      <c r="V405"/>
      <c r="W405" s="130"/>
      <c r="X405" s="129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</row>
    <row r="406" spans="1:256" ht="12.75">
      <c r="A406" s="120"/>
      <c r="B406" s="120"/>
      <c r="C406" s="120"/>
      <c r="D406" s="127"/>
      <c r="E406" s="120"/>
      <c r="F406"/>
      <c r="G406"/>
      <c r="H406"/>
      <c r="I406"/>
      <c r="J406" s="129"/>
      <c r="K406"/>
      <c r="L406"/>
      <c r="M406"/>
      <c r="N406"/>
      <c r="O406"/>
      <c r="P406"/>
      <c r="Q406"/>
      <c r="R406"/>
      <c r="S406"/>
      <c r="T406"/>
      <c r="U406"/>
      <c r="V406"/>
      <c r="W406" s="130"/>
      <c r="X406" s="129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</row>
    <row r="407" spans="1:256" ht="12.75">
      <c r="A407" s="120"/>
      <c r="B407" s="120"/>
      <c r="C407" s="120"/>
      <c r="D407" s="127"/>
      <c r="E407" s="120"/>
      <c r="F407"/>
      <c r="G407"/>
      <c r="H407"/>
      <c r="I407"/>
      <c r="J407" s="129"/>
      <c r="K407"/>
      <c r="L407"/>
      <c r="M407"/>
      <c r="N407"/>
      <c r="O407"/>
      <c r="P407"/>
      <c r="Q407"/>
      <c r="R407"/>
      <c r="S407"/>
      <c r="T407"/>
      <c r="U407"/>
      <c r="V407"/>
      <c r="W407" s="130"/>
      <c r="X407" s="129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</row>
    <row r="408" spans="1:256" ht="12.75">
      <c r="A408" s="120"/>
      <c r="B408" s="120"/>
      <c r="C408" s="120"/>
      <c r="D408" s="127"/>
      <c r="E408" s="120"/>
      <c r="F408"/>
      <c r="G408"/>
      <c r="H408"/>
      <c r="I408"/>
      <c r="J408" s="129"/>
      <c r="K408"/>
      <c r="L408"/>
      <c r="M408"/>
      <c r="N408"/>
      <c r="O408"/>
      <c r="P408"/>
      <c r="Q408"/>
      <c r="R408"/>
      <c r="S408"/>
      <c r="T408"/>
      <c r="U408"/>
      <c r="V408"/>
      <c r="W408" s="130"/>
      <c r="X408" s="129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</row>
    <row r="409" spans="1:256" ht="12.75">
      <c r="A409" s="120"/>
      <c r="B409" s="120"/>
      <c r="C409" s="120"/>
      <c r="D409" s="127"/>
      <c r="E409" s="120"/>
      <c r="F409"/>
      <c r="G409"/>
      <c r="H409"/>
      <c r="I409"/>
      <c r="J409" s="129"/>
      <c r="K409"/>
      <c r="L409"/>
      <c r="M409"/>
      <c r="N409"/>
      <c r="O409"/>
      <c r="P409"/>
      <c r="Q409"/>
      <c r="R409"/>
      <c r="S409"/>
      <c r="T409"/>
      <c r="U409"/>
      <c r="V409"/>
      <c r="W409" s="130"/>
      <c r="X409" s="12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</row>
    <row r="410" spans="1:256" ht="12.75">
      <c r="A410" s="120"/>
      <c r="B410" s="120"/>
      <c r="C410" s="120"/>
      <c r="D410" s="127"/>
      <c r="E410" s="120"/>
      <c r="F410"/>
      <c r="G410"/>
      <c r="H410"/>
      <c r="I410"/>
      <c r="J410" s="129"/>
      <c r="K410"/>
      <c r="L410"/>
      <c r="M410"/>
      <c r="N410"/>
      <c r="O410"/>
      <c r="P410"/>
      <c r="Q410"/>
      <c r="R410"/>
      <c r="S410"/>
      <c r="T410"/>
      <c r="U410"/>
      <c r="V410"/>
      <c r="W410" s="130"/>
      <c r="X410" s="129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</row>
    <row r="411" spans="1:256" ht="12.75">
      <c r="A411" s="120"/>
      <c r="B411" s="120"/>
      <c r="C411" s="120"/>
      <c r="D411" s="127"/>
      <c r="E411" s="120"/>
      <c r="F411"/>
      <c r="G411"/>
      <c r="H411"/>
      <c r="I411"/>
      <c r="J411" s="129"/>
      <c r="K411"/>
      <c r="L411"/>
      <c r="M411"/>
      <c r="N411"/>
      <c r="O411"/>
      <c r="P411"/>
      <c r="Q411"/>
      <c r="R411"/>
      <c r="S411"/>
      <c r="T411"/>
      <c r="U411"/>
      <c r="V411"/>
      <c r="W411" s="130"/>
      <c r="X411" s="129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</row>
    <row r="412" spans="1:256" ht="12.75">
      <c r="A412" s="120"/>
      <c r="B412" s="120"/>
      <c r="C412" s="120"/>
      <c r="D412" s="127"/>
      <c r="E412" s="120"/>
      <c r="F412"/>
      <c r="G412"/>
      <c r="H412"/>
      <c r="I412"/>
      <c r="J412" s="129"/>
      <c r="K412"/>
      <c r="L412"/>
      <c r="M412"/>
      <c r="N412"/>
      <c r="O412"/>
      <c r="P412"/>
      <c r="Q412"/>
      <c r="R412"/>
      <c r="S412"/>
      <c r="T412"/>
      <c r="U412"/>
      <c r="V412"/>
      <c r="W412" s="130"/>
      <c r="X412" s="129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</row>
    <row r="413" spans="1:256" ht="12.75">
      <c r="A413" s="120"/>
      <c r="B413" s="120"/>
      <c r="C413" s="120"/>
      <c r="D413" s="127"/>
      <c r="E413" s="120"/>
      <c r="F413"/>
      <c r="G413"/>
      <c r="H413"/>
      <c r="I413"/>
      <c r="J413" s="129"/>
      <c r="K413"/>
      <c r="L413"/>
      <c r="M413"/>
      <c r="N413"/>
      <c r="O413"/>
      <c r="P413"/>
      <c r="Q413"/>
      <c r="R413"/>
      <c r="S413"/>
      <c r="T413"/>
      <c r="U413"/>
      <c r="V413"/>
      <c r="W413" s="130"/>
      <c r="X413" s="129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</row>
    <row r="414" spans="1:256" ht="12.75">
      <c r="A414" s="120"/>
      <c r="B414" s="120"/>
      <c r="C414" s="120"/>
      <c r="D414" s="127"/>
      <c r="E414" s="120"/>
      <c r="F414"/>
      <c r="G414"/>
      <c r="H414"/>
      <c r="I414"/>
      <c r="J414" s="129"/>
      <c r="K414"/>
      <c r="L414"/>
      <c r="M414"/>
      <c r="N414"/>
      <c r="O414"/>
      <c r="P414"/>
      <c r="Q414"/>
      <c r="R414"/>
      <c r="S414"/>
      <c r="T414"/>
      <c r="U414"/>
      <c r="V414"/>
      <c r="W414" s="130"/>
      <c r="X414" s="129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</row>
    <row r="415" spans="1:256" ht="12.75">
      <c r="A415" s="120"/>
      <c r="B415" s="120"/>
      <c r="C415" s="120"/>
      <c r="D415" s="127"/>
      <c r="E415" s="120"/>
      <c r="F415"/>
      <c r="G415"/>
      <c r="H415"/>
      <c r="I415"/>
      <c r="J415" s="129"/>
      <c r="K415"/>
      <c r="L415"/>
      <c r="M415"/>
      <c r="N415"/>
      <c r="O415"/>
      <c r="P415"/>
      <c r="Q415"/>
      <c r="R415"/>
      <c r="S415"/>
      <c r="T415"/>
      <c r="U415"/>
      <c r="V415"/>
      <c r="W415" s="130"/>
      <c r="X415" s="129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</row>
    <row r="416" spans="1:256" ht="12.75">
      <c r="A416" s="120"/>
      <c r="B416" s="120"/>
      <c r="C416" s="120"/>
      <c r="D416" s="127"/>
      <c r="E416" s="120"/>
      <c r="F416"/>
      <c r="G416"/>
      <c r="H416"/>
      <c r="I416"/>
      <c r="J416" s="129"/>
      <c r="K416"/>
      <c r="L416"/>
      <c r="M416"/>
      <c r="N416"/>
      <c r="O416"/>
      <c r="P416"/>
      <c r="Q416"/>
      <c r="R416"/>
      <c r="S416"/>
      <c r="T416"/>
      <c r="U416"/>
      <c r="V416"/>
      <c r="W416" s="130"/>
      <c r="X416" s="129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</row>
    <row r="417" spans="1:256" ht="12.75">
      <c r="A417" s="120"/>
      <c r="B417" s="120"/>
      <c r="C417" s="120"/>
      <c r="D417" s="127"/>
      <c r="E417" s="120"/>
      <c r="F417"/>
      <c r="G417"/>
      <c r="H417"/>
      <c r="I417"/>
      <c r="J417" s="129"/>
      <c r="K417"/>
      <c r="L417"/>
      <c r="M417"/>
      <c r="N417"/>
      <c r="O417"/>
      <c r="P417"/>
      <c r="Q417"/>
      <c r="R417"/>
      <c r="S417"/>
      <c r="T417"/>
      <c r="U417"/>
      <c r="V417"/>
      <c r="W417" s="130"/>
      <c r="X417" s="129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</row>
    <row r="418" spans="1:256" ht="12.75">
      <c r="A418" s="120"/>
      <c r="B418" s="120"/>
      <c r="C418" s="120"/>
      <c r="D418" s="127"/>
      <c r="E418" s="120"/>
      <c r="F418"/>
      <c r="G418"/>
      <c r="H418"/>
      <c r="I418"/>
      <c r="J418" s="129"/>
      <c r="K418"/>
      <c r="L418"/>
      <c r="M418"/>
      <c r="N418"/>
      <c r="O418"/>
      <c r="P418"/>
      <c r="Q418"/>
      <c r="R418"/>
      <c r="S418"/>
      <c r="T418"/>
      <c r="U418"/>
      <c r="V418"/>
      <c r="W418" s="130"/>
      <c r="X418" s="129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</row>
    <row r="419" spans="1:256" ht="12.75">
      <c r="A419" s="120"/>
      <c r="B419" s="120"/>
      <c r="C419" s="120"/>
      <c r="D419" s="127"/>
      <c r="E419" s="120"/>
      <c r="F419"/>
      <c r="G419"/>
      <c r="H419"/>
      <c r="I419"/>
      <c r="J419" s="129"/>
      <c r="K419"/>
      <c r="L419"/>
      <c r="M419"/>
      <c r="N419"/>
      <c r="O419"/>
      <c r="P419"/>
      <c r="Q419"/>
      <c r="R419"/>
      <c r="S419"/>
      <c r="T419"/>
      <c r="U419"/>
      <c r="V419"/>
      <c r="W419" s="130"/>
      <c r="X419" s="12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</row>
    <row r="420" spans="1:256" ht="12.75">
      <c r="A420" s="120"/>
      <c r="B420" s="120"/>
      <c r="C420" s="120"/>
      <c r="D420" s="127"/>
      <c r="E420" s="120"/>
      <c r="F420"/>
      <c r="G420"/>
      <c r="H420"/>
      <c r="I420"/>
      <c r="J420" s="129"/>
      <c r="K420"/>
      <c r="L420"/>
      <c r="M420"/>
      <c r="N420"/>
      <c r="O420"/>
      <c r="P420"/>
      <c r="Q420"/>
      <c r="R420"/>
      <c r="S420"/>
      <c r="T420"/>
      <c r="U420"/>
      <c r="V420"/>
      <c r="W420" s="130"/>
      <c r="X420" s="129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</row>
    <row r="421" spans="1:256" ht="12.75">
      <c r="A421" s="120"/>
      <c r="B421" s="120"/>
      <c r="C421" s="120"/>
      <c r="D421" s="127"/>
      <c r="E421" s="120"/>
      <c r="F421"/>
      <c r="G421"/>
      <c r="H421"/>
      <c r="I421"/>
      <c r="J421" s="129"/>
      <c r="K421"/>
      <c r="L421"/>
      <c r="M421"/>
      <c r="N421"/>
      <c r="O421"/>
      <c r="P421"/>
      <c r="Q421"/>
      <c r="R421"/>
      <c r="S421"/>
      <c r="T421"/>
      <c r="U421"/>
      <c r="V421"/>
      <c r="W421" s="130"/>
      <c r="X421" s="129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</row>
    <row r="422" spans="1:256" ht="12.75">
      <c r="A422" s="120"/>
      <c r="B422" s="120"/>
      <c r="C422" s="120"/>
      <c r="D422" s="127"/>
      <c r="E422" s="120"/>
      <c r="F422"/>
      <c r="G422"/>
      <c r="H422"/>
      <c r="I422"/>
      <c r="J422" s="129"/>
      <c r="K422"/>
      <c r="L422"/>
      <c r="M422"/>
      <c r="N422"/>
      <c r="O422"/>
      <c r="P422"/>
      <c r="Q422"/>
      <c r="R422"/>
      <c r="S422"/>
      <c r="T422"/>
      <c r="U422"/>
      <c r="V422"/>
      <c r="W422" s="130"/>
      <c r="X422" s="129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</row>
    <row r="423" spans="1:256" ht="12.75">
      <c r="A423" s="120"/>
      <c r="B423" s="120"/>
      <c r="C423" s="120"/>
      <c r="D423" s="127"/>
      <c r="E423" s="120"/>
      <c r="F423"/>
      <c r="G423"/>
      <c r="H423"/>
      <c r="I423"/>
      <c r="J423" s="129"/>
      <c r="K423"/>
      <c r="L423"/>
      <c r="M423"/>
      <c r="N423"/>
      <c r="O423"/>
      <c r="P423"/>
      <c r="Q423"/>
      <c r="R423"/>
      <c r="S423"/>
      <c r="T423"/>
      <c r="U423"/>
      <c r="V423"/>
      <c r="W423" s="130"/>
      <c r="X423" s="129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</row>
    <row r="424" spans="1:256" ht="12.75">
      <c r="A424" s="120"/>
      <c r="B424" s="120"/>
      <c r="C424" s="120"/>
      <c r="D424" s="127"/>
      <c r="E424" s="120"/>
      <c r="F424"/>
      <c r="G424"/>
      <c r="H424"/>
      <c r="I424"/>
      <c r="J424" s="129"/>
      <c r="K424"/>
      <c r="L424"/>
      <c r="M424"/>
      <c r="N424"/>
      <c r="O424"/>
      <c r="P424"/>
      <c r="Q424"/>
      <c r="R424"/>
      <c r="S424"/>
      <c r="T424"/>
      <c r="U424"/>
      <c r="V424"/>
      <c r="W424" s="130"/>
      <c r="X424" s="129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</row>
    <row r="425" spans="1:256" ht="12.75">
      <c r="A425" s="120"/>
      <c r="B425" s="120"/>
      <c r="C425" s="120"/>
      <c r="D425" s="127"/>
      <c r="E425" s="120"/>
      <c r="F425"/>
      <c r="G425"/>
      <c r="H425"/>
      <c r="I425"/>
      <c r="J425" s="129"/>
      <c r="K425"/>
      <c r="L425"/>
      <c r="M425"/>
      <c r="N425"/>
      <c r="O425"/>
      <c r="P425"/>
      <c r="Q425"/>
      <c r="R425"/>
      <c r="S425"/>
      <c r="T425"/>
      <c r="U425"/>
      <c r="V425"/>
      <c r="W425" s="130"/>
      <c r="X425" s="129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</row>
    <row r="426" spans="1:256" ht="12.75">
      <c r="A426" s="120"/>
      <c r="B426" s="120"/>
      <c r="C426" s="120"/>
      <c r="D426" s="127"/>
      <c r="E426" s="120"/>
      <c r="F426"/>
      <c r="G426"/>
      <c r="H426"/>
      <c r="I426"/>
      <c r="J426" s="129"/>
      <c r="K426"/>
      <c r="L426"/>
      <c r="M426"/>
      <c r="N426"/>
      <c r="O426"/>
      <c r="P426"/>
      <c r="Q426"/>
      <c r="R426"/>
      <c r="S426"/>
      <c r="T426"/>
      <c r="U426"/>
      <c r="V426"/>
      <c r="W426" s="130"/>
      <c r="X426" s="129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</row>
    <row r="427" spans="1:256" ht="12.75">
      <c r="A427" s="120"/>
      <c r="B427" s="120"/>
      <c r="C427" s="120"/>
      <c r="D427" s="127"/>
      <c r="E427" s="120"/>
      <c r="F427"/>
      <c r="G427"/>
      <c r="H427"/>
      <c r="I427"/>
      <c r="J427" s="129"/>
      <c r="K427"/>
      <c r="L427"/>
      <c r="M427"/>
      <c r="N427"/>
      <c r="O427"/>
      <c r="P427"/>
      <c r="Q427"/>
      <c r="R427"/>
      <c r="S427"/>
      <c r="T427"/>
      <c r="U427"/>
      <c r="V427"/>
      <c r="W427" s="130"/>
      <c r="X427" s="129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</row>
    <row r="428" spans="1:256" ht="12.75">
      <c r="A428" s="120"/>
      <c r="B428" s="120"/>
      <c r="C428" s="120"/>
      <c r="D428" s="127"/>
      <c r="E428" s="120"/>
      <c r="F428"/>
      <c r="G428"/>
      <c r="H428"/>
      <c r="I428"/>
      <c r="J428" s="129"/>
      <c r="K428"/>
      <c r="L428"/>
      <c r="M428"/>
      <c r="N428"/>
      <c r="O428"/>
      <c r="P428"/>
      <c r="Q428"/>
      <c r="R428"/>
      <c r="S428"/>
      <c r="T428"/>
      <c r="U428"/>
      <c r="V428"/>
      <c r="W428" s="130"/>
      <c r="X428" s="129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</row>
    <row r="429" spans="1:256" ht="12.75">
      <c r="A429" s="120"/>
      <c r="B429" s="120"/>
      <c r="C429" s="120"/>
      <c r="D429" s="127"/>
      <c r="E429" s="120"/>
      <c r="F429"/>
      <c r="G429"/>
      <c r="H429"/>
      <c r="I429"/>
      <c r="J429" s="129"/>
      <c r="K429"/>
      <c r="L429"/>
      <c r="M429"/>
      <c r="N429"/>
      <c r="O429"/>
      <c r="P429"/>
      <c r="Q429"/>
      <c r="R429"/>
      <c r="S429"/>
      <c r="T429"/>
      <c r="U429"/>
      <c r="V429"/>
      <c r="W429" s="130"/>
      <c r="X429" s="1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</row>
    <row r="430" spans="1:256" ht="12.75">
      <c r="A430" s="120"/>
      <c r="B430" s="120"/>
      <c r="C430" s="120"/>
      <c r="D430" s="127"/>
      <c r="E430" s="120"/>
      <c r="F430"/>
      <c r="G430"/>
      <c r="H430"/>
      <c r="I430"/>
      <c r="J430" s="129"/>
      <c r="K430"/>
      <c r="L430"/>
      <c r="M430"/>
      <c r="N430"/>
      <c r="O430"/>
      <c r="P430"/>
      <c r="Q430"/>
      <c r="R430"/>
      <c r="S430"/>
      <c r="T430"/>
      <c r="U430"/>
      <c r="V430"/>
      <c r="W430" s="130"/>
      <c r="X430" s="129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</row>
    <row r="431" spans="1:256" ht="12.75">
      <c r="A431" s="120"/>
      <c r="B431" s="120"/>
      <c r="C431" s="120"/>
      <c r="D431" s="127"/>
      <c r="E431" s="120"/>
      <c r="F431"/>
      <c r="G431"/>
      <c r="H431"/>
      <c r="I431"/>
      <c r="J431" s="129"/>
      <c r="K431"/>
      <c r="L431"/>
      <c r="M431"/>
      <c r="N431"/>
      <c r="O431"/>
      <c r="P431"/>
      <c r="Q431"/>
      <c r="R431"/>
      <c r="S431"/>
      <c r="T431"/>
      <c r="U431"/>
      <c r="V431"/>
      <c r="W431" s="130"/>
      <c r="X431" s="129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</row>
    <row r="432" spans="1:256" ht="12.75">
      <c r="A432" s="120"/>
      <c r="B432" s="120"/>
      <c r="C432" s="120"/>
      <c r="D432" s="127"/>
      <c r="E432" s="120"/>
      <c r="F432"/>
      <c r="G432"/>
      <c r="H432"/>
      <c r="I432"/>
      <c r="J432" s="129"/>
      <c r="K432"/>
      <c r="L432"/>
      <c r="M432"/>
      <c r="N432"/>
      <c r="O432"/>
      <c r="P432"/>
      <c r="Q432"/>
      <c r="R432"/>
      <c r="S432"/>
      <c r="T432"/>
      <c r="U432"/>
      <c r="V432"/>
      <c r="W432" s="130"/>
      <c r="X432" s="129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</row>
    <row r="433" spans="1:256" ht="12.75">
      <c r="A433" s="120"/>
      <c r="B433" s="120"/>
      <c r="C433" s="120"/>
      <c r="D433" s="127"/>
      <c r="E433" s="120"/>
      <c r="F433"/>
      <c r="G433"/>
      <c r="H433"/>
      <c r="I433"/>
      <c r="J433" s="129"/>
      <c r="K433"/>
      <c r="L433"/>
      <c r="M433"/>
      <c r="N433"/>
      <c r="O433"/>
      <c r="P433"/>
      <c r="Q433"/>
      <c r="R433"/>
      <c r="S433"/>
      <c r="T433"/>
      <c r="U433"/>
      <c r="V433"/>
      <c r="W433" s="130"/>
      <c r="X433" s="129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</row>
    <row r="434" spans="1:256" ht="12.75">
      <c r="A434" s="120"/>
      <c r="B434" s="120"/>
      <c r="C434" s="120"/>
      <c r="D434" s="127"/>
      <c r="E434" s="120"/>
      <c r="F434"/>
      <c r="G434"/>
      <c r="H434"/>
      <c r="I434"/>
      <c r="J434" s="129"/>
      <c r="K434"/>
      <c r="L434"/>
      <c r="M434"/>
      <c r="N434"/>
      <c r="O434"/>
      <c r="P434"/>
      <c r="Q434"/>
      <c r="R434"/>
      <c r="S434"/>
      <c r="T434"/>
      <c r="U434"/>
      <c r="V434"/>
      <c r="W434" s="130"/>
      <c r="X434" s="129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</row>
    <row r="435" spans="1:256" ht="12.75">
      <c r="A435" s="120"/>
      <c r="B435" s="120"/>
      <c r="C435" s="120"/>
      <c r="D435" s="127"/>
      <c r="E435" s="120"/>
      <c r="F435"/>
      <c r="G435"/>
      <c r="H435"/>
      <c r="I435"/>
      <c r="J435" s="129"/>
      <c r="K435"/>
      <c r="L435"/>
      <c r="M435"/>
      <c r="N435"/>
      <c r="O435"/>
      <c r="P435"/>
      <c r="Q435"/>
      <c r="R435"/>
      <c r="S435"/>
      <c r="T435"/>
      <c r="U435"/>
      <c r="V435"/>
      <c r="W435" s="130"/>
      <c r="X435" s="129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</row>
    <row r="436" spans="1:256" ht="12.75">
      <c r="A436" s="120"/>
      <c r="B436" s="120"/>
      <c r="C436" s="120"/>
      <c r="D436" s="127"/>
      <c r="E436" s="120"/>
      <c r="F436"/>
      <c r="G436"/>
      <c r="H436"/>
      <c r="I436"/>
      <c r="J436" s="129"/>
      <c r="K436"/>
      <c r="L436"/>
      <c r="M436"/>
      <c r="N436"/>
      <c r="O436"/>
      <c r="P436"/>
      <c r="Q436"/>
      <c r="R436"/>
      <c r="S436"/>
      <c r="T436"/>
      <c r="U436"/>
      <c r="V436"/>
      <c r="W436" s="130"/>
      <c r="X436" s="129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</row>
    <row r="437" spans="1:256" ht="12.75">
      <c r="A437" s="120"/>
      <c r="B437" s="120"/>
      <c r="C437" s="120"/>
      <c r="D437" s="127"/>
      <c r="E437" s="120"/>
      <c r="F437"/>
      <c r="G437"/>
      <c r="H437"/>
      <c r="I437"/>
      <c r="J437" s="129"/>
      <c r="K437"/>
      <c r="L437"/>
      <c r="M437"/>
      <c r="N437"/>
      <c r="O437"/>
      <c r="P437"/>
      <c r="Q437"/>
      <c r="R437"/>
      <c r="S437"/>
      <c r="T437"/>
      <c r="U437"/>
      <c r="V437"/>
      <c r="W437" s="130"/>
      <c r="X437" s="129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</row>
    <row r="438" spans="1:256" ht="12.75">
      <c r="A438" s="120"/>
      <c r="B438" s="120"/>
      <c r="C438" s="120"/>
      <c r="D438" s="127"/>
      <c r="E438" s="120"/>
      <c r="F438"/>
      <c r="G438"/>
      <c r="H438"/>
      <c r="I438"/>
      <c r="J438" s="129"/>
      <c r="K438"/>
      <c r="L438"/>
      <c r="M438"/>
      <c r="N438"/>
      <c r="O438"/>
      <c r="P438"/>
      <c r="Q438"/>
      <c r="R438"/>
      <c r="S438"/>
      <c r="T438"/>
      <c r="U438"/>
      <c r="V438"/>
      <c r="W438" s="130"/>
      <c r="X438" s="129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</row>
    <row r="439" spans="1:256" ht="12.75">
      <c r="A439" s="120"/>
      <c r="B439" s="120"/>
      <c r="C439" s="120"/>
      <c r="D439" s="127"/>
      <c r="E439" s="120"/>
      <c r="F439"/>
      <c r="G439"/>
      <c r="H439"/>
      <c r="I439"/>
      <c r="J439" s="129"/>
      <c r="K439"/>
      <c r="L439"/>
      <c r="M439"/>
      <c r="N439"/>
      <c r="O439"/>
      <c r="P439"/>
      <c r="Q439"/>
      <c r="R439"/>
      <c r="S439"/>
      <c r="T439"/>
      <c r="U439"/>
      <c r="V439"/>
      <c r="W439" s="130"/>
      <c r="X439" s="12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</row>
    <row r="440" spans="1:256" ht="12.75">
      <c r="A440" s="120"/>
      <c r="B440" s="120"/>
      <c r="C440" s="120"/>
      <c r="D440" s="127"/>
      <c r="E440" s="120"/>
      <c r="F440"/>
      <c r="G440"/>
      <c r="H440"/>
      <c r="I440"/>
      <c r="J440" s="129"/>
      <c r="K440"/>
      <c r="L440"/>
      <c r="M440"/>
      <c r="N440"/>
      <c r="O440"/>
      <c r="P440"/>
      <c r="Q440"/>
      <c r="R440"/>
      <c r="S440"/>
      <c r="T440"/>
      <c r="U440"/>
      <c r="V440"/>
      <c r="W440" s="130"/>
      <c r="X440" s="129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</row>
    <row r="441" spans="1:256" ht="12.75">
      <c r="A441" s="120"/>
      <c r="B441" s="120"/>
      <c r="C441" s="120"/>
      <c r="D441" s="127"/>
      <c r="E441" s="120"/>
      <c r="F441"/>
      <c r="G441"/>
      <c r="H441"/>
      <c r="I441"/>
      <c r="J441" s="129"/>
      <c r="K441"/>
      <c r="L441"/>
      <c r="M441"/>
      <c r="N441"/>
      <c r="O441"/>
      <c r="P441"/>
      <c r="Q441"/>
      <c r="R441"/>
      <c r="S441"/>
      <c r="T441"/>
      <c r="U441"/>
      <c r="V441"/>
      <c r="W441" s="130"/>
      <c r="X441" s="129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</row>
    <row r="442" spans="1:256" ht="12.75">
      <c r="A442" s="120"/>
      <c r="B442" s="120"/>
      <c r="C442" s="120"/>
      <c r="D442" s="127"/>
      <c r="E442" s="120"/>
      <c r="F442"/>
      <c r="G442"/>
      <c r="H442"/>
      <c r="I442"/>
      <c r="J442" s="129"/>
      <c r="K442"/>
      <c r="L442"/>
      <c r="M442"/>
      <c r="N442"/>
      <c r="O442"/>
      <c r="P442"/>
      <c r="Q442"/>
      <c r="R442"/>
      <c r="S442"/>
      <c r="T442"/>
      <c r="U442"/>
      <c r="V442"/>
      <c r="W442" s="130"/>
      <c r="X442" s="129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</row>
    <row r="443" spans="1:256" ht="12.75">
      <c r="A443" s="120"/>
      <c r="B443" s="120"/>
      <c r="C443" s="120"/>
      <c r="D443" s="127"/>
      <c r="E443" s="120"/>
      <c r="F443"/>
      <c r="G443"/>
      <c r="H443"/>
      <c r="I443"/>
      <c r="J443" s="129"/>
      <c r="K443"/>
      <c r="L443"/>
      <c r="M443"/>
      <c r="N443"/>
      <c r="O443"/>
      <c r="P443"/>
      <c r="Q443"/>
      <c r="R443"/>
      <c r="S443"/>
      <c r="T443"/>
      <c r="U443"/>
      <c r="V443"/>
      <c r="W443" s="130"/>
      <c r="X443" s="129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</row>
    <row r="444" spans="1:256" ht="12.75">
      <c r="A444" s="120"/>
      <c r="B444" s="120"/>
      <c r="C444" s="120"/>
      <c r="D444" s="127"/>
      <c r="E444" s="120"/>
      <c r="F444"/>
      <c r="G444"/>
      <c r="H444"/>
      <c r="I444"/>
      <c r="J444" s="129"/>
      <c r="K444"/>
      <c r="L444"/>
      <c r="M444"/>
      <c r="N444"/>
      <c r="O444"/>
      <c r="P444"/>
      <c r="Q444"/>
      <c r="R444"/>
      <c r="S444"/>
      <c r="T444"/>
      <c r="U444"/>
      <c r="V444"/>
      <c r="W444" s="130"/>
      <c r="X444" s="129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</row>
    <row r="445" spans="1:256" ht="12.75">
      <c r="A445" s="120"/>
      <c r="B445" s="120"/>
      <c r="C445" s="120"/>
      <c r="D445" s="127"/>
      <c r="E445" s="120"/>
      <c r="F445"/>
      <c r="G445"/>
      <c r="H445"/>
      <c r="I445"/>
      <c r="J445" s="129"/>
      <c r="K445"/>
      <c r="L445"/>
      <c r="M445"/>
      <c r="N445"/>
      <c r="O445"/>
      <c r="P445"/>
      <c r="Q445"/>
      <c r="R445"/>
      <c r="S445"/>
      <c r="T445"/>
      <c r="U445"/>
      <c r="V445"/>
      <c r="W445" s="130"/>
      <c r="X445" s="129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</row>
    <row r="446" spans="1:256" ht="12.75">
      <c r="A446" s="120"/>
      <c r="B446" s="120"/>
      <c r="C446" s="120"/>
      <c r="D446" s="127"/>
      <c r="E446" s="120"/>
      <c r="F446"/>
      <c r="G446"/>
      <c r="H446"/>
      <c r="I446"/>
      <c r="J446" s="129"/>
      <c r="K446"/>
      <c r="L446"/>
      <c r="M446"/>
      <c r="N446"/>
      <c r="O446"/>
      <c r="P446"/>
      <c r="Q446"/>
      <c r="R446"/>
      <c r="S446"/>
      <c r="T446"/>
      <c r="U446"/>
      <c r="V446"/>
      <c r="W446" s="130"/>
      <c r="X446" s="129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</row>
    <row r="447" spans="1:256" ht="12.75">
      <c r="A447" s="120"/>
      <c r="B447" s="120"/>
      <c r="C447" s="120"/>
      <c r="D447" s="127"/>
      <c r="E447" s="120"/>
      <c r="F447"/>
      <c r="G447"/>
      <c r="H447"/>
      <c r="I447"/>
      <c r="J447" s="129"/>
      <c r="K447"/>
      <c r="L447"/>
      <c r="M447"/>
      <c r="N447"/>
      <c r="O447"/>
      <c r="P447"/>
      <c r="Q447"/>
      <c r="R447"/>
      <c r="S447"/>
      <c r="T447"/>
      <c r="U447"/>
      <c r="V447"/>
      <c r="W447" s="130"/>
      <c r="X447" s="129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</row>
    <row r="448" spans="1:256" ht="12.75">
      <c r="A448" s="120"/>
      <c r="B448" s="120"/>
      <c r="C448" s="120"/>
      <c r="D448" s="127"/>
      <c r="E448" s="120"/>
      <c r="F448"/>
      <c r="G448"/>
      <c r="H448"/>
      <c r="I448"/>
      <c r="J448" s="129"/>
      <c r="K448"/>
      <c r="L448"/>
      <c r="M448"/>
      <c r="N448"/>
      <c r="O448"/>
      <c r="P448"/>
      <c r="Q448"/>
      <c r="R448"/>
      <c r="S448"/>
      <c r="T448"/>
      <c r="U448"/>
      <c r="V448"/>
      <c r="W448" s="130"/>
      <c r="X448" s="129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</row>
    <row r="449" spans="1:256" ht="12.75">
      <c r="A449" s="120"/>
      <c r="B449" s="120"/>
      <c r="C449" s="120"/>
      <c r="D449" s="127"/>
      <c r="E449" s="120"/>
      <c r="F449"/>
      <c r="G449"/>
      <c r="H449"/>
      <c r="I449"/>
      <c r="J449" s="129"/>
      <c r="K449"/>
      <c r="L449"/>
      <c r="M449"/>
      <c r="N449"/>
      <c r="O449"/>
      <c r="P449"/>
      <c r="Q449"/>
      <c r="R449"/>
      <c r="S449"/>
      <c r="T449"/>
      <c r="U449"/>
      <c r="V449"/>
      <c r="W449" s="130"/>
      <c r="X449" s="12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</row>
    <row r="450" spans="1:256" ht="12.75">
      <c r="A450" s="120"/>
      <c r="B450" s="120"/>
      <c r="C450" s="120"/>
      <c r="D450" s="127"/>
      <c r="E450" s="120"/>
      <c r="F450"/>
      <c r="G450"/>
      <c r="H450"/>
      <c r="I450"/>
      <c r="J450" s="129"/>
      <c r="K450"/>
      <c r="L450"/>
      <c r="M450"/>
      <c r="N450"/>
      <c r="O450"/>
      <c r="P450"/>
      <c r="Q450"/>
      <c r="R450"/>
      <c r="S450"/>
      <c r="T450"/>
      <c r="U450"/>
      <c r="V450"/>
      <c r="W450" s="130"/>
      <c r="X450" s="129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</row>
    <row r="451" spans="1:256" ht="12.75">
      <c r="A451" s="120"/>
      <c r="B451" s="120"/>
      <c r="C451" s="120"/>
      <c r="D451" s="127"/>
      <c r="E451" s="120"/>
      <c r="F451"/>
      <c r="G451"/>
      <c r="H451"/>
      <c r="I451"/>
      <c r="J451" s="129"/>
      <c r="K451"/>
      <c r="L451"/>
      <c r="M451"/>
      <c r="N451"/>
      <c r="O451"/>
      <c r="P451"/>
      <c r="Q451"/>
      <c r="R451"/>
      <c r="S451"/>
      <c r="T451"/>
      <c r="U451"/>
      <c r="V451"/>
      <c r="W451" s="130"/>
      <c r="X451" s="129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</row>
    <row r="452" spans="1:256" ht="12.75">
      <c r="A452" s="120"/>
      <c r="B452" s="120"/>
      <c r="C452" s="120"/>
      <c r="D452" s="127"/>
      <c r="E452" s="120"/>
      <c r="F452"/>
      <c r="G452"/>
      <c r="H452"/>
      <c r="I452"/>
      <c r="J452" s="129"/>
      <c r="K452"/>
      <c r="L452"/>
      <c r="M452"/>
      <c r="N452"/>
      <c r="O452"/>
      <c r="P452"/>
      <c r="Q452"/>
      <c r="R452"/>
      <c r="S452"/>
      <c r="T452"/>
      <c r="U452"/>
      <c r="V452"/>
      <c r="W452" s="130"/>
      <c r="X452" s="129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</row>
    <row r="453" spans="1:256" ht="12.75">
      <c r="A453" s="120"/>
      <c r="B453" s="120"/>
      <c r="C453" s="120"/>
      <c r="D453" s="127"/>
      <c r="E453" s="120"/>
      <c r="F453"/>
      <c r="G453"/>
      <c r="H453"/>
      <c r="I453"/>
      <c r="J453" s="129"/>
      <c r="K453"/>
      <c r="L453"/>
      <c r="M453"/>
      <c r="N453"/>
      <c r="O453"/>
      <c r="P453"/>
      <c r="Q453"/>
      <c r="R453"/>
      <c r="S453"/>
      <c r="T453"/>
      <c r="U453"/>
      <c r="V453"/>
      <c r="W453" s="130"/>
      <c r="X453" s="129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</row>
    <row r="454" spans="1:256" ht="12.75">
      <c r="A454" s="120"/>
      <c r="B454" s="120"/>
      <c r="C454" s="120"/>
      <c r="D454" s="127"/>
      <c r="E454" s="120"/>
      <c r="F454"/>
      <c r="G454"/>
      <c r="H454"/>
      <c r="I454"/>
      <c r="J454" s="129"/>
      <c r="K454"/>
      <c r="L454"/>
      <c r="M454"/>
      <c r="N454"/>
      <c r="O454"/>
      <c r="P454"/>
      <c r="Q454"/>
      <c r="R454"/>
      <c r="S454"/>
      <c r="T454"/>
      <c r="U454"/>
      <c r="V454"/>
      <c r="W454" s="130"/>
      <c r="X454" s="129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</row>
    <row r="455" spans="1:256" ht="12.75">
      <c r="A455" s="120"/>
      <c r="B455" s="120"/>
      <c r="C455" s="120"/>
      <c r="D455" s="127"/>
      <c r="E455" s="120"/>
      <c r="F455"/>
      <c r="G455"/>
      <c r="H455"/>
      <c r="I455"/>
      <c r="J455" s="129"/>
      <c r="K455"/>
      <c r="L455"/>
      <c r="M455"/>
      <c r="N455"/>
      <c r="O455"/>
      <c r="P455"/>
      <c r="Q455"/>
      <c r="R455"/>
      <c r="S455"/>
      <c r="T455"/>
      <c r="U455"/>
      <c r="V455"/>
      <c r="W455" s="130"/>
      <c r="X455" s="129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</row>
    <row r="456" spans="1:256" ht="12.75">
      <c r="A456" s="120"/>
      <c r="B456" s="120"/>
      <c r="C456" s="120"/>
      <c r="D456" s="127"/>
      <c r="E456" s="120"/>
      <c r="F456"/>
      <c r="G456"/>
      <c r="H456"/>
      <c r="I456"/>
      <c r="J456" s="129"/>
      <c r="K456"/>
      <c r="L456"/>
      <c r="M456"/>
      <c r="N456"/>
      <c r="O456"/>
      <c r="P456"/>
      <c r="Q456"/>
      <c r="R456"/>
      <c r="S456"/>
      <c r="T456"/>
      <c r="U456"/>
      <c r="V456"/>
      <c r="W456" s="130"/>
      <c r="X456" s="129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</row>
    <row r="457" spans="1:256" ht="12.75">
      <c r="A457" s="120"/>
      <c r="B457" s="120"/>
      <c r="C457" s="120"/>
      <c r="D457" s="127"/>
      <c r="E457" s="120"/>
      <c r="F457"/>
      <c r="G457"/>
      <c r="H457"/>
      <c r="I457"/>
      <c r="J457" s="129"/>
      <c r="K457"/>
      <c r="L457"/>
      <c r="M457"/>
      <c r="N457"/>
      <c r="O457"/>
      <c r="P457"/>
      <c r="Q457"/>
      <c r="R457"/>
      <c r="S457"/>
      <c r="T457"/>
      <c r="U457"/>
      <c r="V457"/>
      <c r="W457" s="130"/>
      <c r="X457" s="129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</row>
    <row r="458" spans="1:256" ht="12.75">
      <c r="A458" s="120"/>
      <c r="B458" s="120"/>
      <c r="C458" s="120"/>
      <c r="D458" s="127"/>
      <c r="E458" s="120"/>
      <c r="F458"/>
      <c r="G458"/>
      <c r="H458"/>
      <c r="I458"/>
      <c r="J458" s="129"/>
      <c r="K458"/>
      <c r="L458"/>
      <c r="M458"/>
      <c r="N458"/>
      <c r="O458"/>
      <c r="P458"/>
      <c r="Q458"/>
      <c r="R458"/>
      <c r="S458"/>
      <c r="T458"/>
      <c r="U458"/>
      <c r="V458"/>
      <c r="W458" s="130"/>
      <c r="X458" s="129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</row>
    <row r="459" spans="1:256" ht="12.75">
      <c r="A459" s="120"/>
      <c r="B459" s="120"/>
      <c r="C459" s="120"/>
      <c r="D459" s="127"/>
      <c r="E459" s="120"/>
      <c r="F459"/>
      <c r="G459"/>
      <c r="H459"/>
      <c r="I459"/>
      <c r="J459" s="129"/>
      <c r="K459"/>
      <c r="L459"/>
      <c r="M459"/>
      <c r="N459"/>
      <c r="O459"/>
      <c r="P459"/>
      <c r="Q459"/>
      <c r="R459"/>
      <c r="S459"/>
      <c r="T459"/>
      <c r="U459"/>
      <c r="V459"/>
      <c r="W459" s="130"/>
      <c r="X459" s="12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  <c r="IT459"/>
      <c r="IU459"/>
      <c r="IV459"/>
    </row>
    <row r="460" spans="1:256" ht="12.75">
      <c r="A460" s="120"/>
      <c r="B460" s="120"/>
      <c r="C460" s="120"/>
      <c r="D460" s="127"/>
      <c r="E460" s="120"/>
      <c r="F460"/>
      <c r="G460"/>
      <c r="H460"/>
      <c r="I460"/>
      <c r="J460" s="129"/>
      <c r="K460"/>
      <c r="L460"/>
      <c r="M460"/>
      <c r="N460"/>
      <c r="O460"/>
      <c r="P460"/>
      <c r="Q460"/>
      <c r="R460"/>
      <c r="S460"/>
      <c r="T460"/>
      <c r="U460"/>
      <c r="V460"/>
      <c r="W460" s="130"/>
      <c r="X460" s="129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  <c r="IT460"/>
      <c r="IU460"/>
      <c r="IV460"/>
    </row>
    <row r="461" spans="1:256" ht="12.75">
      <c r="A461" s="120"/>
      <c r="B461" s="120"/>
      <c r="C461" s="120"/>
      <c r="D461" s="127"/>
      <c r="E461" s="120"/>
      <c r="F461"/>
      <c r="G461"/>
      <c r="H461"/>
      <c r="I461"/>
      <c r="J461" s="129"/>
      <c r="K461"/>
      <c r="L461"/>
      <c r="M461"/>
      <c r="N461"/>
      <c r="O461"/>
      <c r="P461"/>
      <c r="Q461"/>
      <c r="R461"/>
      <c r="S461"/>
      <c r="T461"/>
      <c r="U461"/>
      <c r="V461"/>
      <c r="W461" s="130"/>
      <c r="X461" s="129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</row>
    <row r="462" spans="1:256" ht="12.75">
      <c r="A462" s="120"/>
      <c r="B462" s="120"/>
      <c r="C462" s="120"/>
      <c r="D462" s="127"/>
      <c r="E462" s="120"/>
      <c r="F462"/>
      <c r="G462"/>
      <c r="H462"/>
      <c r="I462"/>
      <c r="J462" s="129"/>
      <c r="K462"/>
      <c r="L462"/>
      <c r="M462"/>
      <c r="N462"/>
      <c r="O462"/>
      <c r="P462"/>
      <c r="Q462"/>
      <c r="R462"/>
      <c r="S462"/>
      <c r="T462"/>
      <c r="U462"/>
      <c r="V462"/>
      <c r="W462" s="130"/>
      <c r="X462" s="129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</row>
    <row r="463" spans="1:256" ht="12.75">
      <c r="A463" s="120"/>
      <c r="B463" s="120"/>
      <c r="C463" s="120"/>
      <c r="D463" s="127"/>
      <c r="E463" s="120"/>
      <c r="F463"/>
      <c r="G463"/>
      <c r="H463"/>
      <c r="I463"/>
      <c r="J463" s="129"/>
      <c r="K463"/>
      <c r="L463"/>
      <c r="M463"/>
      <c r="N463"/>
      <c r="O463"/>
      <c r="P463"/>
      <c r="Q463"/>
      <c r="R463"/>
      <c r="S463"/>
      <c r="T463"/>
      <c r="U463"/>
      <c r="V463"/>
      <c r="W463" s="130"/>
      <c r="X463" s="129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</row>
    <row r="464" spans="1:256" ht="12.75">
      <c r="A464" s="120"/>
      <c r="B464" s="120"/>
      <c r="C464" s="120"/>
      <c r="D464" s="127"/>
      <c r="E464" s="120"/>
      <c r="F464"/>
      <c r="G464"/>
      <c r="H464"/>
      <c r="I464"/>
      <c r="J464" s="129"/>
      <c r="K464"/>
      <c r="L464"/>
      <c r="M464"/>
      <c r="N464"/>
      <c r="O464"/>
      <c r="P464"/>
      <c r="Q464"/>
      <c r="R464"/>
      <c r="S464"/>
      <c r="T464"/>
      <c r="U464"/>
      <c r="V464"/>
      <c r="W464" s="130"/>
      <c r="X464" s="129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</row>
    <row r="465" spans="1:256" ht="12.75">
      <c r="A465" s="120"/>
      <c r="B465" s="120"/>
      <c r="C465" s="120"/>
      <c r="D465" s="127"/>
      <c r="E465" s="120"/>
      <c r="F465"/>
      <c r="G465"/>
      <c r="H465"/>
      <c r="I465"/>
      <c r="J465" s="129"/>
      <c r="K465"/>
      <c r="L465"/>
      <c r="M465"/>
      <c r="N465"/>
      <c r="O465"/>
      <c r="P465"/>
      <c r="Q465"/>
      <c r="R465"/>
      <c r="S465"/>
      <c r="T465"/>
      <c r="U465"/>
      <c r="V465"/>
      <c r="W465" s="130"/>
      <c r="X465" s="129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</row>
    <row r="466" spans="1:256" ht="12.75">
      <c r="A466" s="120"/>
      <c r="B466" s="120"/>
      <c r="C466" s="120"/>
      <c r="D466" s="127"/>
      <c r="E466" s="120"/>
      <c r="F466"/>
      <c r="G466"/>
      <c r="H466"/>
      <c r="I466"/>
      <c r="J466" s="129"/>
      <c r="K466"/>
      <c r="L466"/>
      <c r="M466"/>
      <c r="N466"/>
      <c r="O466"/>
      <c r="P466"/>
      <c r="Q466"/>
      <c r="R466"/>
      <c r="S466"/>
      <c r="T466"/>
      <c r="U466"/>
      <c r="V466"/>
      <c r="W466" s="130"/>
      <c r="X466" s="129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</row>
    <row r="467" spans="1:256" ht="12.75">
      <c r="A467" s="120"/>
      <c r="B467" s="120"/>
      <c r="C467" s="120"/>
      <c r="D467" s="127"/>
      <c r="E467" s="120"/>
      <c r="F467"/>
      <c r="G467"/>
      <c r="H467"/>
      <c r="I467"/>
      <c r="J467" s="129"/>
      <c r="K467"/>
      <c r="L467"/>
      <c r="M467"/>
      <c r="N467"/>
      <c r="O467"/>
      <c r="P467"/>
      <c r="Q467"/>
      <c r="R467"/>
      <c r="S467"/>
      <c r="T467"/>
      <c r="U467"/>
      <c r="V467"/>
      <c r="W467" s="130"/>
      <c r="X467" s="129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</row>
    <row r="468" spans="1:256" ht="12.75">
      <c r="A468" s="120"/>
      <c r="B468" s="120"/>
      <c r="C468" s="120"/>
      <c r="D468" s="127"/>
      <c r="E468" s="120"/>
      <c r="F468"/>
      <c r="G468"/>
      <c r="H468"/>
      <c r="I468"/>
      <c r="J468" s="129"/>
      <c r="K468"/>
      <c r="L468"/>
      <c r="M468"/>
      <c r="N468"/>
      <c r="O468"/>
      <c r="P468"/>
      <c r="Q468"/>
      <c r="R468"/>
      <c r="S468"/>
      <c r="T468"/>
      <c r="U468"/>
      <c r="V468"/>
      <c r="W468" s="130"/>
      <c r="X468" s="129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</row>
    <row r="469" spans="1:256" ht="12.75">
      <c r="A469" s="120"/>
      <c r="B469" s="120"/>
      <c r="C469" s="120"/>
      <c r="D469" s="127"/>
      <c r="E469" s="120"/>
      <c r="F469"/>
      <c r="G469"/>
      <c r="H469"/>
      <c r="I469"/>
      <c r="J469" s="129"/>
      <c r="K469"/>
      <c r="L469"/>
      <c r="M469"/>
      <c r="N469"/>
      <c r="O469"/>
      <c r="P469"/>
      <c r="Q469"/>
      <c r="R469"/>
      <c r="S469"/>
      <c r="T469"/>
      <c r="U469"/>
      <c r="V469"/>
      <c r="W469" s="130"/>
      <c r="X469" s="12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</row>
    <row r="470" spans="1:256" ht="12.75">
      <c r="A470" s="120"/>
      <c r="B470" s="120"/>
      <c r="C470" s="120"/>
      <c r="D470" s="127"/>
      <c r="E470" s="120"/>
      <c r="F470"/>
      <c r="G470"/>
      <c r="H470"/>
      <c r="I470"/>
      <c r="J470" s="129"/>
      <c r="K470"/>
      <c r="L470"/>
      <c r="M470"/>
      <c r="N470"/>
      <c r="O470"/>
      <c r="P470"/>
      <c r="Q470"/>
      <c r="R470"/>
      <c r="S470"/>
      <c r="T470"/>
      <c r="U470"/>
      <c r="V470"/>
      <c r="W470" s="130"/>
      <c r="X470" s="129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</row>
    <row r="471" spans="1:256" ht="12.75">
      <c r="A471" s="120"/>
      <c r="B471" s="120"/>
      <c r="C471" s="120"/>
      <c r="D471" s="127"/>
      <c r="E471" s="120"/>
      <c r="F471"/>
      <c r="G471"/>
      <c r="H471"/>
      <c r="I471"/>
      <c r="J471" s="129"/>
      <c r="K471"/>
      <c r="L471"/>
      <c r="M471"/>
      <c r="N471"/>
      <c r="O471"/>
      <c r="P471"/>
      <c r="Q471"/>
      <c r="R471"/>
      <c r="S471"/>
      <c r="T471"/>
      <c r="U471"/>
      <c r="V471"/>
      <c r="W471" s="130"/>
      <c r="X471" s="129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</row>
    <row r="472" spans="1:256" ht="12.75">
      <c r="A472" s="120"/>
      <c r="B472" s="120"/>
      <c r="C472" s="120"/>
      <c r="D472" s="127"/>
      <c r="E472" s="120"/>
      <c r="F472"/>
      <c r="G472"/>
      <c r="H472"/>
      <c r="I472"/>
      <c r="J472" s="129"/>
      <c r="K472"/>
      <c r="L472"/>
      <c r="M472"/>
      <c r="N472"/>
      <c r="O472"/>
      <c r="P472"/>
      <c r="Q472"/>
      <c r="R472"/>
      <c r="S472"/>
      <c r="T472"/>
      <c r="U472"/>
      <c r="V472"/>
      <c r="W472" s="130"/>
      <c r="X472" s="129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</row>
    <row r="473" spans="1:256" ht="12.75">
      <c r="A473" s="120"/>
      <c r="B473" s="120"/>
      <c r="C473" s="120"/>
      <c r="D473" s="127"/>
      <c r="E473" s="120"/>
      <c r="F473"/>
      <c r="G473"/>
      <c r="H473"/>
      <c r="I473"/>
      <c r="J473" s="129"/>
      <c r="K473"/>
      <c r="L473"/>
      <c r="M473"/>
      <c r="N473"/>
      <c r="O473"/>
      <c r="P473"/>
      <c r="Q473"/>
      <c r="R473"/>
      <c r="S473"/>
      <c r="T473"/>
      <c r="U473"/>
      <c r="V473"/>
      <c r="W473" s="130"/>
      <c r="X473" s="129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</row>
    <row r="474" spans="1:256" ht="12.75">
      <c r="A474" s="120"/>
      <c r="B474" s="120"/>
      <c r="C474" s="120"/>
      <c r="D474" s="127"/>
      <c r="E474" s="120"/>
      <c r="F474"/>
      <c r="G474"/>
      <c r="H474"/>
      <c r="I474"/>
      <c r="J474" s="129"/>
      <c r="K474"/>
      <c r="L474"/>
      <c r="M474"/>
      <c r="N474"/>
      <c r="O474"/>
      <c r="P474"/>
      <c r="Q474"/>
      <c r="R474"/>
      <c r="S474"/>
      <c r="T474"/>
      <c r="U474"/>
      <c r="V474"/>
      <c r="W474" s="130"/>
      <c r="X474" s="129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</row>
    <row r="475" spans="1:256" ht="12.75">
      <c r="A475" s="120"/>
      <c r="B475" s="120"/>
      <c r="C475" s="120"/>
      <c r="D475" s="127"/>
      <c r="E475" s="120"/>
      <c r="F475"/>
      <c r="G475"/>
      <c r="H475"/>
      <c r="I475"/>
      <c r="J475" s="129"/>
      <c r="K475"/>
      <c r="L475"/>
      <c r="M475"/>
      <c r="N475"/>
      <c r="O475"/>
      <c r="P475"/>
      <c r="Q475"/>
      <c r="R475"/>
      <c r="S475"/>
      <c r="T475"/>
      <c r="U475"/>
      <c r="V475"/>
      <c r="W475" s="130"/>
      <c r="X475" s="129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</row>
    <row r="476" spans="1:256" ht="12.75">
      <c r="A476" s="120"/>
      <c r="B476" s="120"/>
      <c r="C476" s="120"/>
      <c r="D476" s="127"/>
      <c r="E476" s="120"/>
      <c r="F476"/>
      <c r="G476"/>
      <c r="H476"/>
      <c r="I476"/>
      <c r="J476" s="129"/>
      <c r="K476"/>
      <c r="L476"/>
      <c r="M476"/>
      <c r="N476"/>
      <c r="O476"/>
      <c r="P476"/>
      <c r="Q476"/>
      <c r="R476"/>
      <c r="S476"/>
      <c r="T476"/>
      <c r="U476"/>
      <c r="V476"/>
      <c r="W476" s="130"/>
      <c r="X476" s="129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</row>
    <row r="477" spans="1:256" ht="12.75">
      <c r="A477" s="120"/>
      <c r="B477" s="120"/>
      <c r="C477" s="120"/>
      <c r="D477" s="127"/>
      <c r="E477" s="120"/>
      <c r="F477"/>
      <c r="G477"/>
      <c r="H477"/>
      <c r="I477"/>
      <c r="J477" s="129"/>
      <c r="K477"/>
      <c r="L477"/>
      <c r="M477"/>
      <c r="N477"/>
      <c r="O477"/>
      <c r="P477"/>
      <c r="Q477"/>
      <c r="R477"/>
      <c r="S477"/>
      <c r="T477"/>
      <c r="U477"/>
      <c r="V477"/>
      <c r="W477" s="130"/>
      <c r="X477" s="129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</row>
    <row r="478" spans="1:256" ht="12.75">
      <c r="A478" s="120"/>
      <c r="B478" s="120"/>
      <c r="C478" s="120"/>
      <c r="D478" s="127"/>
      <c r="E478" s="120"/>
      <c r="F478"/>
      <c r="G478"/>
      <c r="H478"/>
      <c r="I478"/>
      <c r="J478" s="129"/>
      <c r="K478"/>
      <c r="L478"/>
      <c r="M478"/>
      <c r="N478"/>
      <c r="O478"/>
      <c r="P478"/>
      <c r="Q478"/>
      <c r="R478"/>
      <c r="S478"/>
      <c r="T478"/>
      <c r="U478"/>
      <c r="V478"/>
      <c r="W478" s="130"/>
      <c r="X478" s="129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</row>
    <row r="479" spans="1:256" ht="12.75">
      <c r="A479" s="120"/>
      <c r="B479" s="120"/>
      <c r="C479" s="120"/>
      <c r="D479" s="127"/>
      <c r="E479" s="120"/>
      <c r="F479"/>
      <c r="G479"/>
      <c r="H479"/>
      <c r="I479"/>
      <c r="J479" s="129"/>
      <c r="K479"/>
      <c r="L479"/>
      <c r="M479"/>
      <c r="N479"/>
      <c r="O479"/>
      <c r="P479"/>
      <c r="Q479"/>
      <c r="R479"/>
      <c r="S479"/>
      <c r="T479"/>
      <c r="U479"/>
      <c r="V479"/>
      <c r="W479" s="130"/>
      <c r="X479" s="12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</row>
    <row r="480" spans="1:256" ht="12.75">
      <c r="A480" s="120"/>
      <c r="B480" s="120"/>
      <c r="C480" s="120"/>
      <c r="D480" s="127"/>
      <c r="E480" s="120"/>
      <c r="F480"/>
      <c r="G480"/>
      <c r="H480"/>
      <c r="I480"/>
      <c r="J480" s="129"/>
      <c r="K480"/>
      <c r="L480"/>
      <c r="M480"/>
      <c r="N480"/>
      <c r="O480"/>
      <c r="P480"/>
      <c r="Q480"/>
      <c r="R480"/>
      <c r="S480"/>
      <c r="T480"/>
      <c r="U480"/>
      <c r="V480"/>
      <c r="W480" s="130"/>
      <c r="X480" s="129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</row>
    <row r="481" spans="1:256" ht="12.75">
      <c r="A481" s="120"/>
      <c r="B481" s="120"/>
      <c r="C481" s="120"/>
      <c r="D481" s="127"/>
      <c r="E481" s="120"/>
      <c r="F481"/>
      <c r="G481"/>
      <c r="H481"/>
      <c r="I481"/>
      <c r="J481" s="129"/>
      <c r="K481"/>
      <c r="L481"/>
      <c r="M481"/>
      <c r="N481"/>
      <c r="O481"/>
      <c r="P481"/>
      <c r="Q481"/>
      <c r="R481"/>
      <c r="S481"/>
      <c r="T481"/>
      <c r="U481"/>
      <c r="V481"/>
      <c r="W481" s="130"/>
      <c r="X481" s="129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</row>
    <row r="482" spans="1:256" ht="12.75">
      <c r="A482" s="120"/>
      <c r="B482" s="120"/>
      <c r="C482" s="120"/>
      <c r="D482" s="127"/>
      <c r="E482" s="120"/>
      <c r="F482"/>
      <c r="G482"/>
      <c r="H482"/>
      <c r="I482"/>
      <c r="J482" s="129"/>
      <c r="K482"/>
      <c r="L482"/>
      <c r="M482"/>
      <c r="N482"/>
      <c r="O482"/>
      <c r="P482"/>
      <c r="Q482"/>
      <c r="R482"/>
      <c r="S482"/>
      <c r="T482"/>
      <c r="U482"/>
      <c r="V482"/>
      <c r="W482" s="130"/>
      <c r="X482" s="129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</row>
    <row r="483" spans="1:256" ht="12.75">
      <c r="A483" s="120"/>
      <c r="B483" s="120"/>
      <c r="C483" s="120"/>
      <c r="D483" s="127"/>
      <c r="E483" s="120"/>
      <c r="F483"/>
      <c r="G483"/>
      <c r="H483"/>
      <c r="I483"/>
      <c r="J483" s="129"/>
      <c r="K483"/>
      <c r="L483"/>
      <c r="M483"/>
      <c r="N483"/>
      <c r="O483"/>
      <c r="P483"/>
      <c r="Q483"/>
      <c r="R483"/>
      <c r="S483"/>
      <c r="T483"/>
      <c r="U483"/>
      <c r="V483"/>
      <c r="W483" s="130"/>
      <c r="X483" s="129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</row>
    <row r="484" spans="1:256" ht="12.75">
      <c r="A484" s="120"/>
      <c r="B484" s="120"/>
      <c r="C484" s="120"/>
      <c r="D484" s="127"/>
      <c r="E484" s="120"/>
      <c r="F484"/>
      <c r="G484"/>
      <c r="H484"/>
      <c r="I484"/>
      <c r="J484" s="129"/>
      <c r="K484"/>
      <c r="L484"/>
      <c r="M484"/>
      <c r="N484"/>
      <c r="O484"/>
      <c r="P484"/>
      <c r="Q484"/>
      <c r="R484"/>
      <c r="S484"/>
      <c r="T484"/>
      <c r="U484"/>
      <c r="V484"/>
      <c r="W484" s="130"/>
      <c r="X484" s="129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  <c r="IP484"/>
      <c r="IQ484"/>
      <c r="IR484"/>
      <c r="IS484"/>
      <c r="IT484"/>
      <c r="IU484"/>
      <c r="IV484"/>
    </row>
    <row r="485" spans="1:256" ht="12.75">
      <c r="A485" s="120"/>
      <c r="B485" s="120"/>
      <c r="C485" s="120"/>
      <c r="D485" s="127"/>
      <c r="E485" s="120"/>
      <c r="F485"/>
      <c r="G485"/>
      <c r="H485"/>
      <c r="I485"/>
      <c r="J485" s="129"/>
      <c r="K485"/>
      <c r="L485"/>
      <c r="M485"/>
      <c r="N485"/>
      <c r="O485"/>
      <c r="P485"/>
      <c r="Q485"/>
      <c r="R485"/>
      <c r="S485"/>
      <c r="T485"/>
      <c r="U485"/>
      <c r="V485"/>
      <c r="W485" s="130"/>
      <c r="X485" s="129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  <c r="IR485"/>
      <c r="IS485"/>
      <c r="IT485"/>
      <c r="IU485"/>
      <c r="IV485"/>
    </row>
    <row r="486" spans="1:256" ht="12.75">
      <c r="A486" s="120"/>
      <c r="B486" s="120"/>
      <c r="C486" s="120"/>
      <c r="D486" s="127"/>
      <c r="E486" s="120"/>
      <c r="F486"/>
      <c r="G486"/>
      <c r="H486"/>
      <c r="I486"/>
      <c r="J486" s="129"/>
      <c r="K486"/>
      <c r="L486"/>
      <c r="M486"/>
      <c r="N486"/>
      <c r="O486"/>
      <c r="P486"/>
      <c r="Q486"/>
      <c r="R486"/>
      <c r="S486"/>
      <c r="T486"/>
      <c r="U486"/>
      <c r="V486"/>
      <c r="W486" s="130"/>
      <c r="X486" s="129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  <c r="IR486"/>
      <c r="IS486"/>
      <c r="IT486"/>
      <c r="IU486"/>
      <c r="IV486"/>
    </row>
    <row r="487" spans="1:256" ht="12.75">
      <c r="A487" s="120"/>
      <c r="B487" s="120"/>
      <c r="C487" s="120"/>
      <c r="D487" s="127"/>
      <c r="E487" s="120"/>
      <c r="F487"/>
      <c r="G487"/>
      <c r="H487"/>
      <c r="I487"/>
      <c r="J487" s="129"/>
      <c r="K487"/>
      <c r="L487"/>
      <c r="M487"/>
      <c r="N487"/>
      <c r="O487"/>
      <c r="P487"/>
      <c r="Q487"/>
      <c r="R487"/>
      <c r="S487"/>
      <c r="T487"/>
      <c r="U487"/>
      <c r="V487"/>
      <c r="W487" s="130"/>
      <c r="X487" s="129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</row>
    <row r="488" spans="1:256" ht="12.75">
      <c r="A488" s="120"/>
      <c r="B488" s="120"/>
      <c r="C488" s="120"/>
      <c r="D488" s="127"/>
      <c r="E488" s="120"/>
      <c r="F488"/>
      <c r="G488"/>
      <c r="H488"/>
      <c r="I488"/>
      <c r="J488" s="129"/>
      <c r="K488"/>
      <c r="L488"/>
      <c r="M488"/>
      <c r="N488"/>
      <c r="O488"/>
      <c r="P488"/>
      <c r="Q488"/>
      <c r="R488"/>
      <c r="S488"/>
      <c r="T488"/>
      <c r="U488"/>
      <c r="V488"/>
      <c r="W488" s="130"/>
      <c r="X488" s="129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  <c r="IO488"/>
      <c r="IP488"/>
      <c r="IQ488"/>
      <c r="IR488"/>
      <c r="IS488"/>
      <c r="IT488"/>
      <c r="IU488"/>
      <c r="IV488"/>
    </row>
    <row r="489" spans="1:256" ht="12.75">
      <c r="A489" s="120"/>
      <c r="B489" s="120"/>
      <c r="C489" s="120"/>
      <c r="D489" s="127"/>
      <c r="E489" s="120"/>
      <c r="F489"/>
      <c r="G489"/>
      <c r="H489"/>
      <c r="I489"/>
      <c r="J489" s="129"/>
      <c r="K489"/>
      <c r="L489"/>
      <c r="M489"/>
      <c r="N489"/>
      <c r="O489"/>
      <c r="P489"/>
      <c r="Q489"/>
      <c r="R489"/>
      <c r="S489"/>
      <c r="T489"/>
      <c r="U489"/>
      <c r="V489"/>
      <c r="W489" s="130"/>
      <c r="X489" s="12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  <c r="IR489"/>
      <c r="IS489"/>
      <c r="IT489"/>
      <c r="IU489"/>
      <c r="IV489"/>
    </row>
    <row r="490" spans="1:256" ht="12.75">
      <c r="A490" s="120"/>
      <c r="B490" s="120"/>
      <c r="C490" s="120"/>
      <c r="D490" s="127"/>
      <c r="E490" s="120"/>
      <c r="F490"/>
      <c r="G490"/>
      <c r="H490"/>
      <c r="I490"/>
      <c r="J490" s="129"/>
      <c r="K490"/>
      <c r="L490"/>
      <c r="M490"/>
      <c r="N490"/>
      <c r="O490"/>
      <c r="P490"/>
      <c r="Q490"/>
      <c r="R490"/>
      <c r="S490"/>
      <c r="T490"/>
      <c r="U490"/>
      <c r="V490"/>
      <c r="W490" s="130"/>
      <c r="X490" s="129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  <c r="IS490"/>
      <c r="IT490"/>
      <c r="IU490"/>
      <c r="IV490"/>
    </row>
    <row r="491" spans="1:256" ht="12.75">
      <c r="A491" s="120"/>
      <c r="B491" s="120"/>
      <c r="C491" s="120"/>
      <c r="D491" s="127"/>
      <c r="E491" s="120"/>
      <c r="F491"/>
      <c r="G491"/>
      <c r="H491"/>
      <c r="I491"/>
      <c r="J491" s="129"/>
      <c r="K491"/>
      <c r="L491"/>
      <c r="M491"/>
      <c r="N491"/>
      <c r="O491"/>
      <c r="P491"/>
      <c r="Q491"/>
      <c r="R491"/>
      <c r="S491"/>
      <c r="T491"/>
      <c r="U491"/>
      <c r="V491"/>
      <c r="W491" s="130"/>
      <c r="X491" s="129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  <c r="IS491"/>
      <c r="IT491"/>
      <c r="IU491"/>
      <c r="IV491"/>
    </row>
    <row r="492" spans="1:256" ht="12.75">
      <c r="A492" s="120"/>
      <c r="B492" s="120"/>
      <c r="C492" s="120"/>
      <c r="D492" s="127"/>
      <c r="E492" s="120"/>
      <c r="F492"/>
      <c r="G492"/>
      <c r="H492"/>
      <c r="I492"/>
      <c r="J492" s="129"/>
      <c r="K492"/>
      <c r="L492"/>
      <c r="M492"/>
      <c r="N492"/>
      <c r="O492"/>
      <c r="P492"/>
      <c r="Q492"/>
      <c r="R492"/>
      <c r="S492"/>
      <c r="T492"/>
      <c r="U492"/>
      <c r="V492"/>
      <c r="W492" s="130"/>
      <c r="X492" s="129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</row>
    <row r="493" spans="1:256" ht="12.75">
      <c r="A493" s="120"/>
      <c r="B493" s="120"/>
      <c r="C493" s="120"/>
      <c r="D493" s="127"/>
      <c r="E493" s="120"/>
      <c r="F493"/>
      <c r="G493"/>
      <c r="H493"/>
      <c r="I493"/>
      <c r="J493" s="129"/>
      <c r="K493"/>
      <c r="L493"/>
      <c r="M493"/>
      <c r="N493"/>
      <c r="O493"/>
      <c r="P493"/>
      <c r="Q493"/>
      <c r="R493"/>
      <c r="S493"/>
      <c r="T493"/>
      <c r="U493"/>
      <c r="V493"/>
      <c r="W493" s="130"/>
      <c r="X493" s="129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  <c r="IP493"/>
      <c r="IQ493"/>
      <c r="IR493"/>
      <c r="IS493"/>
      <c r="IT493"/>
      <c r="IU493"/>
      <c r="IV493"/>
    </row>
    <row r="494" spans="1:256" ht="12.75">
      <c r="A494" s="120"/>
      <c r="B494" s="120"/>
      <c r="C494" s="120"/>
      <c r="D494" s="127"/>
      <c r="E494" s="120"/>
      <c r="F494"/>
      <c r="G494"/>
      <c r="H494"/>
      <c r="I494"/>
      <c r="J494" s="129"/>
      <c r="K494"/>
      <c r="L494"/>
      <c r="M494"/>
      <c r="N494"/>
      <c r="O494"/>
      <c r="P494"/>
      <c r="Q494"/>
      <c r="R494"/>
      <c r="S494"/>
      <c r="T494"/>
      <c r="U494"/>
      <c r="V494"/>
      <c r="W494" s="130"/>
      <c r="X494" s="129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  <c r="IS494"/>
      <c r="IT494"/>
      <c r="IU494"/>
      <c r="IV494"/>
    </row>
    <row r="495" spans="1:256" ht="12.75">
      <c r="A495" s="120"/>
      <c r="B495" s="120"/>
      <c r="C495" s="120"/>
      <c r="D495" s="127"/>
      <c r="E495" s="120"/>
      <c r="F495"/>
      <c r="G495"/>
      <c r="H495"/>
      <c r="I495"/>
      <c r="J495" s="129"/>
      <c r="K495"/>
      <c r="L495"/>
      <c r="M495"/>
      <c r="N495"/>
      <c r="O495"/>
      <c r="P495"/>
      <c r="Q495"/>
      <c r="R495"/>
      <c r="S495"/>
      <c r="T495"/>
      <c r="U495"/>
      <c r="V495"/>
      <c r="W495" s="130"/>
      <c r="X495" s="129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</row>
    <row r="496" spans="1:256" ht="12.75">
      <c r="A496" s="120"/>
      <c r="B496" s="120"/>
      <c r="C496" s="120"/>
      <c r="D496" s="127"/>
      <c r="E496" s="120"/>
      <c r="F496"/>
      <c r="G496"/>
      <c r="H496"/>
      <c r="I496"/>
      <c r="J496" s="129"/>
      <c r="K496"/>
      <c r="L496"/>
      <c r="M496"/>
      <c r="N496"/>
      <c r="O496"/>
      <c r="P496"/>
      <c r="Q496"/>
      <c r="R496"/>
      <c r="S496"/>
      <c r="T496"/>
      <c r="U496"/>
      <c r="V496"/>
      <c r="W496" s="130"/>
      <c r="X496" s="129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</row>
    <row r="497" spans="1:256" ht="12.75">
      <c r="A497" s="120"/>
      <c r="B497" s="120"/>
      <c r="C497" s="120"/>
      <c r="D497" s="127"/>
      <c r="E497" s="120"/>
      <c r="F497"/>
      <c r="G497"/>
      <c r="H497"/>
      <c r="I497"/>
      <c r="J497" s="129"/>
      <c r="K497"/>
      <c r="L497"/>
      <c r="M497"/>
      <c r="N497"/>
      <c r="O497"/>
      <c r="P497"/>
      <c r="Q497"/>
      <c r="R497"/>
      <c r="S497"/>
      <c r="T497"/>
      <c r="U497"/>
      <c r="V497"/>
      <c r="W497" s="130"/>
      <c r="X497" s="129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</row>
    <row r="498" spans="1:256" ht="12.75">
      <c r="A498" s="120"/>
      <c r="B498" s="120"/>
      <c r="C498" s="120"/>
      <c r="D498" s="127"/>
      <c r="E498" s="120"/>
      <c r="F498"/>
      <c r="G498"/>
      <c r="H498"/>
      <c r="I498"/>
      <c r="J498" s="129"/>
      <c r="K498"/>
      <c r="L498"/>
      <c r="M498"/>
      <c r="N498"/>
      <c r="O498"/>
      <c r="P498"/>
      <c r="Q498"/>
      <c r="R498"/>
      <c r="S498"/>
      <c r="T498"/>
      <c r="U498"/>
      <c r="V498"/>
      <c r="W498" s="130"/>
      <c r="X498" s="129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</row>
    <row r="499" spans="1:256" ht="12.75">
      <c r="A499" s="120"/>
      <c r="B499" s="120"/>
      <c r="C499" s="120"/>
      <c r="D499" s="127"/>
      <c r="E499" s="120"/>
      <c r="F499"/>
      <c r="G499"/>
      <c r="H499"/>
      <c r="I499"/>
      <c r="J499" s="129"/>
      <c r="K499"/>
      <c r="L499"/>
      <c r="M499"/>
      <c r="N499"/>
      <c r="O499"/>
      <c r="P499"/>
      <c r="Q499"/>
      <c r="R499"/>
      <c r="S499"/>
      <c r="T499"/>
      <c r="U499"/>
      <c r="V499"/>
      <c r="W499" s="130"/>
      <c r="X499" s="12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</row>
    <row r="500" spans="1:256" ht="12.75">
      <c r="A500" s="120"/>
      <c r="B500" s="120"/>
      <c r="C500" s="120"/>
      <c r="D500" s="127"/>
      <c r="E500" s="120"/>
      <c r="F500"/>
      <c r="G500"/>
      <c r="H500"/>
      <c r="I500"/>
      <c r="J500" s="129"/>
      <c r="K500"/>
      <c r="L500"/>
      <c r="M500"/>
      <c r="N500"/>
      <c r="O500"/>
      <c r="P500"/>
      <c r="Q500"/>
      <c r="R500"/>
      <c r="S500"/>
      <c r="T500"/>
      <c r="U500"/>
      <c r="V500"/>
      <c r="W500" s="130"/>
      <c r="X500" s="129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</row>
    <row r="501" spans="1:256" ht="12.75">
      <c r="A501" s="120"/>
      <c r="B501" s="120"/>
      <c r="C501" s="120"/>
      <c r="D501" s="127"/>
      <c r="E501" s="120"/>
      <c r="F501"/>
      <c r="G501"/>
      <c r="H501"/>
      <c r="I501"/>
      <c r="J501" s="129"/>
      <c r="K501"/>
      <c r="L501"/>
      <c r="M501"/>
      <c r="N501"/>
      <c r="O501"/>
      <c r="P501"/>
      <c r="Q501"/>
      <c r="R501"/>
      <c r="S501"/>
      <c r="T501"/>
      <c r="U501"/>
      <c r="V501"/>
      <c r="W501" s="130"/>
      <c r="X501" s="129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</row>
    <row r="502" spans="1:256" ht="12.75">
      <c r="A502" s="120"/>
      <c r="B502" s="120"/>
      <c r="C502" s="120"/>
      <c r="D502" s="127"/>
      <c r="E502" s="120"/>
      <c r="F502"/>
      <c r="G502"/>
      <c r="H502"/>
      <c r="I502"/>
      <c r="J502" s="129"/>
      <c r="K502"/>
      <c r="L502"/>
      <c r="M502"/>
      <c r="N502"/>
      <c r="O502"/>
      <c r="P502"/>
      <c r="Q502"/>
      <c r="R502"/>
      <c r="S502"/>
      <c r="T502"/>
      <c r="U502"/>
      <c r="V502"/>
      <c r="W502" s="130"/>
      <c r="X502" s="129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  <c r="IP502"/>
      <c r="IQ502"/>
      <c r="IR502"/>
      <c r="IS502"/>
      <c r="IT502"/>
      <c r="IU502"/>
      <c r="IV502"/>
    </row>
    <row r="503" spans="1:256" ht="12.75">
      <c r="A503" s="120"/>
      <c r="B503" s="120"/>
      <c r="C503" s="120"/>
      <c r="D503" s="127"/>
      <c r="E503" s="120"/>
      <c r="F503"/>
      <c r="G503"/>
      <c r="H503"/>
      <c r="I503"/>
      <c r="J503" s="129"/>
      <c r="K503"/>
      <c r="L503"/>
      <c r="M503"/>
      <c r="N503"/>
      <c r="O503"/>
      <c r="P503"/>
      <c r="Q503"/>
      <c r="R503"/>
      <c r="S503"/>
      <c r="T503"/>
      <c r="U503"/>
      <c r="V503"/>
      <c r="W503" s="130"/>
      <c r="X503" s="129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  <c r="IS503"/>
      <c r="IT503"/>
      <c r="IU503"/>
      <c r="IV503"/>
    </row>
    <row r="504" spans="1:256" ht="12.75">
      <c r="A504" s="120"/>
      <c r="B504" s="120"/>
      <c r="C504" s="120"/>
      <c r="D504" s="127"/>
      <c r="E504" s="120"/>
      <c r="F504"/>
      <c r="G504"/>
      <c r="H504"/>
      <c r="I504"/>
      <c r="J504" s="129"/>
      <c r="K504"/>
      <c r="L504"/>
      <c r="M504"/>
      <c r="N504"/>
      <c r="O504"/>
      <c r="P504"/>
      <c r="Q504"/>
      <c r="R504"/>
      <c r="S504"/>
      <c r="T504"/>
      <c r="U504"/>
      <c r="V504"/>
      <c r="W504" s="130"/>
      <c r="X504" s="129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  <c r="IP504"/>
      <c r="IQ504"/>
      <c r="IR504"/>
      <c r="IS504"/>
      <c r="IT504"/>
      <c r="IU504"/>
      <c r="IV504"/>
    </row>
    <row r="505" spans="1:256" ht="12.75">
      <c r="A505" s="120"/>
      <c r="B505" s="120"/>
      <c r="C505" s="120"/>
      <c r="D505" s="127"/>
      <c r="E505" s="120"/>
      <c r="F505"/>
      <c r="G505"/>
      <c r="H505"/>
      <c r="I505"/>
      <c r="J505" s="129"/>
      <c r="K505"/>
      <c r="L505"/>
      <c r="M505"/>
      <c r="N505"/>
      <c r="O505"/>
      <c r="P505"/>
      <c r="Q505"/>
      <c r="R505"/>
      <c r="S505"/>
      <c r="T505"/>
      <c r="U505"/>
      <c r="V505"/>
      <c r="W505" s="130"/>
      <c r="X505" s="129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  <c r="IT505"/>
      <c r="IU505"/>
      <c r="IV505"/>
    </row>
    <row r="506" spans="1:256" ht="12.75">
      <c r="A506" s="120"/>
      <c r="B506" s="120"/>
      <c r="C506" s="120"/>
      <c r="D506" s="127"/>
      <c r="E506" s="120"/>
      <c r="F506"/>
      <c r="G506"/>
      <c r="H506"/>
      <c r="I506"/>
      <c r="J506" s="129"/>
      <c r="K506"/>
      <c r="L506"/>
      <c r="M506"/>
      <c r="N506"/>
      <c r="O506"/>
      <c r="P506"/>
      <c r="Q506"/>
      <c r="R506"/>
      <c r="S506"/>
      <c r="T506"/>
      <c r="U506"/>
      <c r="V506"/>
      <c r="W506" s="130"/>
      <c r="X506" s="129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</row>
    <row r="507" spans="1:256" ht="12.75">
      <c r="A507" s="120"/>
      <c r="B507" s="120"/>
      <c r="C507" s="120"/>
      <c r="D507" s="127"/>
      <c r="E507" s="120"/>
      <c r="F507"/>
      <c r="G507"/>
      <c r="H507"/>
      <c r="I507"/>
      <c r="J507" s="129"/>
      <c r="K507"/>
      <c r="L507"/>
      <c r="M507"/>
      <c r="N507"/>
      <c r="O507"/>
      <c r="P507"/>
      <c r="Q507"/>
      <c r="R507"/>
      <c r="S507"/>
      <c r="T507"/>
      <c r="U507"/>
      <c r="V507"/>
      <c r="W507" s="130"/>
      <c r="X507" s="129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</row>
    <row r="508" spans="1:256" ht="12.75">
      <c r="A508" s="120"/>
      <c r="B508" s="120"/>
      <c r="C508" s="120"/>
      <c r="D508" s="127"/>
      <c r="E508" s="120"/>
      <c r="F508"/>
      <c r="G508"/>
      <c r="H508"/>
      <c r="I508"/>
      <c r="J508" s="129"/>
      <c r="K508"/>
      <c r="L508"/>
      <c r="M508"/>
      <c r="N508"/>
      <c r="O508"/>
      <c r="P508"/>
      <c r="Q508"/>
      <c r="R508"/>
      <c r="S508"/>
      <c r="T508"/>
      <c r="U508"/>
      <c r="V508"/>
      <c r="W508" s="130"/>
      <c r="X508" s="129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</row>
    <row r="509" spans="1:256" ht="12.75">
      <c r="A509" s="120"/>
      <c r="B509" s="120"/>
      <c r="C509" s="120"/>
      <c r="D509" s="127"/>
      <c r="E509" s="120"/>
      <c r="F509"/>
      <c r="G509"/>
      <c r="H509"/>
      <c r="I509"/>
      <c r="J509" s="129"/>
      <c r="K509"/>
      <c r="L509"/>
      <c r="M509"/>
      <c r="N509"/>
      <c r="O509"/>
      <c r="P509"/>
      <c r="Q509"/>
      <c r="R509"/>
      <c r="S509"/>
      <c r="T509"/>
      <c r="U509"/>
      <c r="V509"/>
      <c r="W509" s="130"/>
      <c r="X509" s="12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</row>
    <row r="510" spans="1:256" ht="12.75">
      <c r="A510" s="120"/>
      <c r="B510" s="120"/>
      <c r="C510" s="120"/>
      <c r="D510" s="127"/>
      <c r="E510" s="120"/>
      <c r="F510"/>
      <c r="G510"/>
      <c r="H510"/>
      <c r="I510"/>
      <c r="J510" s="129"/>
      <c r="K510"/>
      <c r="L510"/>
      <c r="M510"/>
      <c r="N510"/>
      <c r="O510"/>
      <c r="P510"/>
      <c r="Q510"/>
      <c r="R510"/>
      <c r="S510"/>
      <c r="T510"/>
      <c r="U510"/>
      <c r="V510"/>
      <c r="W510" s="130"/>
      <c r="X510" s="129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</row>
    <row r="511" spans="1:256" ht="12.75">
      <c r="A511" s="120"/>
      <c r="B511" s="120"/>
      <c r="C511" s="120"/>
      <c r="D511" s="127"/>
      <c r="E511" s="120"/>
      <c r="F511"/>
      <c r="G511"/>
      <c r="H511"/>
      <c r="I511"/>
      <c r="J511" s="129"/>
      <c r="K511"/>
      <c r="L511"/>
      <c r="M511"/>
      <c r="N511"/>
      <c r="O511"/>
      <c r="P511"/>
      <c r="Q511"/>
      <c r="R511"/>
      <c r="S511"/>
      <c r="T511"/>
      <c r="U511"/>
      <c r="V511"/>
      <c r="W511" s="130"/>
      <c r="X511" s="129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</row>
    <row r="512" spans="1:256" ht="12.75">
      <c r="A512" s="120"/>
      <c r="B512" s="120"/>
      <c r="C512" s="120"/>
      <c r="D512" s="127"/>
      <c r="E512" s="120"/>
      <c r="F512"/>
      <c r="G512"/>
      <c r="H512"/>
      <c r="I512"/>
      <c r="J512" s="129"/>
      <c r="K512"/>
      <c r="L512"/>
      <c r="M512"/>
      <c r="N512"/>
      <c r="O512"/>
      <c r="P512"/>
      <c r="Q512"/>
      <c r="R512"/>
      <c r="S512"/>
      <c r="T512"/>
      <c r="U512"/>
      <c r="V512"/>
      <c r="W512" s="130"/>
      <c r="X512" s="129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</row>
    <row r="513" spans="1:256" ht="12.75">
      <c r="A513" s="120"/>
      <c r="B513" s="120"/>
      <c r="C513" s="120"/>
      <c r="D513" s="127"/>
      <c r="E513" s="120"/>
      <c r="F513"/>
      <c r="G513"/>
      <c r="H513"/>
      <c r="I513"/>
      <c r="J513" s="129"/>
      <c r="K513"/>
      <c r="L513"/>
      <c r="M513"/>
      <c r="N513"/>
      <c r="O513"/>
      <c r="P513"/>
      <c r="Q513"/>
      <c r="R513"/>
      <c r="S513"/>
      <c r="T513"/>
      <c r="U513"/>
      <c r="V513"/>
      <c r="W513" s="130"/>
      <c r="X513" s="129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</row>
    <row r="514" spans="1:256" ht="12.75">
      <c r="A514" s="120"/>
      <c r="B514" s="120"/>
      <c r="C514" s="120"/>
      <c r="D514" s="127"/>
      <c r="E514" s="120"/>
      <c r="F514"/>
      <c r="G514"/>
      <c r="H514"/>
      <c r="I514"/>
      <c r="J514" s="129"/>
      <c r="K514"/>
      <c r="L514"/>
      <c r="M514"/>
      <c r="N514"/>
      <c r="O514"/>
      <c r="P514"/>
      <c r="Q514"/>
      <c r="R514"/>
      <c r="S514"/>
      <c r="T514"/>
      <c r="U514"/>
      <c r="V514"/>
      <c r="W514" s="130"/>
      <c r="X514" s="129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</row>
    <row r="515" spans="1:256" ht="12.75">
      <c r="A515" s="120"/>
      <c r="B515" s="120"/>
      <c r="C515" s="120"/>
      <c r="D515" s="127"/>
      <c r="E515" s="120"/>
      <c r="F515"/>
      <c r="G515"/>
      <c r="H515"/>
      <c r="I515"/>
      <c r="J515" s="129"/>
      <c r="K515"/>
      <c r="L515"/>
      <c r="M515"/>
      <c r="N515"/>
      <c r="O515"/>
      <c r="P515"/>
      <c r="Q515"/>
      <c r="R515"/>
      <c r="S515"/>
      <c r="T515"/>
      <c r="U515"/>
      <c r="V515"/>
      <c r="W515" s="130"/>
      <c r="X515" s="129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</row>
    <row r="516" spans="1:256" ht="12.75">
      <c r="A516" s="120"/>
      <c r="B516" s="120"/>
      <c r="C516" s="120"/>
      <c r="D516" s="127"/>
      <c r="E516" s="120"/>
      <c r="F516"/>
      <c r="G516"/>
      <c r="H516"/>
      <c r="I516"/>
      <c r="J516" s="129"/>
      <c r="K516"/>
      <c r="L516"/>
      <c r="M516"/>
      <c r="N516"/>
      <c r="O516"/>
      <c r="P516"/>
      <c r="Q516"/>
      <c r="R516"/>
      <c r="S516"/>
      <c r="T516"/>
      <c r="U516"/>
      <c r="V516"/>
      <c r="W516" s="130"/>
      <c r="X516" s="129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  <c r="IS516"/>
      <c r="IT516"/>
      <c r="IU516"/>
      <c r="IV516"/>
    </row>
    <row r="517" spans="1:256" ht="12.75">
      <c r="A517" s="120"/>
      <c r="B517" s="120"/>
      <c r="C517" s="120"/>
      <c r="D517" s="127"/>
      <c r="E517" s="120"/>
      <c r="F517"/>
      <c r="G517"/>
      <c r="H517"/>
      <c r="I517"/>
      <c r="J517" s="129"/>
      <c r="K517"/>
      <c r="L517"/>
      <c r="M517"/>
      <c r="N517"/>
      <c r="O517"/>
      <c r="P517"/>
      <c r="Q517"/>
      <c r="R517"/>
      <c r="S517"/>
      <c r="T517"/>
      <c r="U517"/>
      <c r="V517"/>
      <c r="W517" s="130"/>
      <c r="X517" s="129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  <c r="IT517"/>
      <c r="IU517"/>
      <c r="IV517"/>
    </row>
    <row r="518" spans="1:256" ht="12.75">
      <c r="A518" s="120"/>
      <c r="B518" s="120"/>
      <c r="C518" s="120"/>
      <c r="D518" s="127"/>
      <c r="E518" s="120"/>
      <c r="F518"/>
      <c r="G518"/>
      <c r="H518"/>
      <c r="I518"/>
      <c r="J518" s="129"/>
      <c r="K518"/>
      <c r="L518"/>
      <c r="M518"/>
      <c r="N518"/>
      <c r="O518"/>
      <c r="P518"/>
      <c r="Q518"/>
      <c r="R518"/>
      <c r="S518"/>
      <c r="T518"/>
      <c r="U518"/>
      <c r="V518"/>
      <c r="W518" s="130"/>
      <c r="X518" s="129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  <c r="IU518"/>
      <c r="IV518"/>
    </row>
    <row r="519" spans="1:256" ht="12.75">
      <c r="A519" s="120"/>
      <c r="B519" s="120"/>
      <c r="C519" s="120"/>
      <c r="D519" s="127"/>
      <c r="E519" s="120"/>
      <c r="F519"/>
      <c r="G519"/>
      <c r="H519"/>
      <c r="I519"/>
      <c r="J519" s="129"/>
      <c r="K519"/>
      <c r="L519"/>
      <c r="M519"/>
      <c r="N519"/>
      <c r="O519"/>
      <c r="P519"/>
      <c r="Q519"/>
      <c r="R519"/>
      <c r="S519"/>
      <c r="T519"/>
      <c r="U519"/>
      <c r="V519"/>
      <c r="W519" s="130"/>
      <c r="X519" s="12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  <c r="IP519"/>
      <c r="IQ519"/>
      <c r="IR519"/>
      <c r="IS519"/>
      <c r="IT519"/>
      <c r="IU519"/>
      <c r="IV519"/>
    </row>
    <row r="520" spans="1:256" ht="12.75">
      <c r="A520" s="120"/>
      <c r="B520" s="120"/>
      <c r="C520" s="120"/>
      <c r="D520" s="127"/>
      <c r="E520" s="120"/>
      <c r="F520"/>
      <c r="G520"/>
      <c r="H520"/>
      <c r="I520"/>
      <c r="J520" s="129"/>
      <c r="K520"/>
      <c r="L520"/>
      <c r="M520"/>
      <c r="N520"/>
      <c r="O520"/>
      <c r="P520"/>
      <c r="Q520"/>
      <c r="R520"/>
      <c r="S520"/>
      <c r="T520"/>
      <c r="U520"/>
      <c r="V520"/>
      <c r="W520" s="130"/>
      <c r="X520" s="129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</row>
    <row r="521" spans="1:256" ht="12.75">
      <c r="A521" s="120"/>
      <c r="B521" s="120"/>
      <c r="C521" s="120"/>
      <c r="D521" s="127"/>
      <c r="E521" s="120"/>
      <c r="F521"/>
      <c r="G521"/>
      <c r="H521"/>
      <c r="I521"/>
      <c r="J521" s="129"/>
      <c r="K521"/>
      <c r="L521"/>
      <c r="M521"/>
      <c r="N521"/>
      <c r="O521"/>
      <c r="P521"/>
      <c r="Q521"/>
      <c r="R521"/>
      <c r="S521"/>
      <c r="T521"/>
      <c r="U521"/>
      <c r="V521"/>
      <c r="W521" s="130"/>
      <c r="X521" s="129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</row>
    <row r="522" spans="1:256" ht="12.75">
      <c r="A522" s="120"/>
      <c r="B522" s="120"/>
      <c r="C522" s="120"/>
      <c r="D522" s="127"/>
      <c r="E522" s="120"/>
      <c r="F522"/>
      <c r="G522"/>
      <c r="H522"/>
      <c r="I522"/>
      <c r="J522" s="129"/>
      <c r="K522"/>
      <c r="L522"/>
      <c r="M522"/>
      <c r="N522"/>
      <c r="O522"/>
      <c r="P522"/>
      <c r="Q522"/>
      <c r="R522"/>
      <c r="S522"/>
      <c r="T522"/>
      <c r="U522"/>
      <c r="V522"/>
      <c r="W522" s="130"/>
      <c r="X522" s="129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</row>
    <row r="523" spans="1:256" ht="12.75">
      <c r="A523" s="120"/>
      <c r="B523" s="120"/>
      <c r="C523" s="120"/>
      <c r="D523" s="127"/>
      <c r="E523" s="120"/>
      <c r="F523"/>
      <c r="G523"/>
      <c r="H523"/>
      <c r="I523"/>
      <c r="J523" s="129"/>
      <c r="K523"/>
      <c r="L523"/>
      <c r="M523"/>
      <c r="N523"/>
      <c r="O523"/>
      <c r="P523"/>
      <c r="Q523"/>
      <c r="R523"/>
      <c r="S523"/>
      <c r="T523"/>
      <c r="U523"/>
      <c r="V523"/>
      <c r="W523" s="130"/>
      <c r="X523" s="129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</row>
    <row r="524" spans="1:256" ht="12.75">
      <c r="A524" s="120"/>
      <c r="B524" s="120"/>
      <c r="C524" s="120"/>
      <c r="D524" s="127"/>
      <c r="E524" s="120"/>
      <c r="F524"/>
      <c r="G524"/>
      <c r="H524"/>
      <c r="I524"/>
      <c r="J524" s="129"/>
      <c r="K524"/>
      <c r="L524"/>
      <c r="M524"/>
      <c r="N524"/>
      <c r="O524"/>
      <c r="P524"/>
      <c r="Q524"/>
      <c r="R524"/>
      <c r="S524"/>
      <c r="T524"/>
      <c r="U524"/>
      <c r="V524"/>
      <c r="W524" s="130"/>
      <c r="X524" s="129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</row>
    <row r="525" spans="1:256" ht="12.75">
      <c r="A525" s="120"/>
      <c r="B525" s="120"/>
      <c r="C525" s="120"/>
      <c r="D525" s="127"/>
      <c r="E525" s="120"/>
      <c r="F525"/>
      <c r="G525"/>
      <c r="H525"/>
      <c r="I525"/>
      <c r="J525" s="129"/>
      <c r="K525"/>
      <c r="L525"/>
      <c r="M525"/>
      <c r="N525"/>
      <c r="O525"/>
      <c r="P525"/>
      <c r="Q525"/>
      <c r="R525"/>
      <c r="S525"/>
      <c r="T525"/>
      <c r="U525"/>
      <c r="V525"/>
      <c r="W525" s="130"/>
      <c r="X525" s="129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</row>
    <row r="526" spans="1:256" ht="12.75">
      <c r="A526" s="120"/>
      <c r="B526" s="120"/>
      <c r="C526" s="120"/>
      <c r="D526" s="127"/>
      <c r="E526" s="120"/>
      <c r="F526"/>
      <c r="G526"/>
      <c r="H526"/>
      <c r="I526"/>
      <c r="J526" s="129"/>
      <c r="K526"/>
      <c r="L526"/>
      <c r="M526"/>
      <c r="N526"/>
      <c r="O526"/>
      <c r="P526"/>
      <c r="Q526"/>
      <c r="R526"/>
      <c r="S526"/>
      <c r="T526"/>
      <c r="U526"/>
      <c r="V526"/>
      <c r="W526" s="130"/>
      <c r="X526" s="129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</row>
    <row r="527" spans="1:256" ht="12.75">
      <c r="A527" s="120"/>
      <c r="B527" s="120"/>
      <c r="C527" s="120"/>
      <c r="D527" s="127"/>
      <c r="E527" s="120"/>
      <c r="F527"/>
      <c r="G527"/>
      <c r="H527"/>
      <c r="I527"/>
      <c r="J527" s="129"/>
      <c r="K527"/>
      <c r="L527"/>
      <c r="M527"/>
      <c r="N527"/>
      <c r="O527"/>
      <c r="P527"/>
      <c r="Q527"/>
      <c r="R527"/>
      <c r="S527"/>
      <c r="T527"/>
      <c r="U527"/>
      <c r="V527"/>
      <c r="W527" s="130"/>
      <c r="X527" s="129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</row>
    <row r="528" spans="1:256" ht="12.75">
      <c r="A528" s="120"/>
      <c r="B528" s="120"/>
      <c r="C528" s="120"/>
      <c r="D528" s="127"/>
      <c r="E528" s="120"/>
      <c r="F528"/>
      <c r="G528"/>
      <c r="H528"/>
      <c r="I528"/>
      <c r="J528" s="129"/>
      <c r="K528"/>
      <c r="L528"/>
      <c r="M528"/>
      <c r="N528"/>
      <c r="O528"/>
      <c r="P528"/>
      <c r="Q528"/>
      <c r="R528"/>
      <c r="S528"/>
      <c r="T528"/>
      <c r="U528"/>
      <c r="V528"/>
      <c r="W528" s="130"/>
      <c r="X528" s="129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</row>
    <row r="529" spans="1:256" ht="12.75">
      <c r="A529" s="120"/>
      <c r="B529" s="120"/>
      <c r="C529" s="120"/>
      <c r="D529" s="127"/>
      <c r="E529" s="120"/>
      <c r="F529"/>
      <c r="G529"/>
      <c r="H529"/>
      <c r="I529"/>
      <c r="J529" s="129"/>
      <c r="K529"/>
      <c r="L529"/>
      <c r="M529"/>
      <c r="N529"/>
      <c r="O529"/>
      <c r="P529"/>
      <c r="Q529"/>
      <c r="R529"/>
      <c r="S529"/>
      <c r="T529"/>
      <c r="U529"/>
      <c r="V529"/>
      <c r="W529" s="130"/>
      <c r="X529" s="1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</row>
    <row r="530" spans="1:256" ht="12.75">
      <c r="A530" s="120"/>
      <c r="B530" s="120"/>
      <c r="C530" s="120"/>
      <c r="D530" s="127"/>
      <c r="E530" s="120"/>
      <c r="F530"/>
      <c r="G530"/>
      <c r="H530"/>
      <c r="I530"/>
      <c r="J530" s="129"/>
      <c r="K530"/>
      <c r="L530"/>
      <c r="M530"/>
      <c r="N530"/>
      <c r="O530"/>
      <c r="P530"/>
      <c r="Q530"/>
      <c r="R530"/>
      <c r="S530"/>
      <c r="T530"/>
      <c r="U530"/>
      <c r="V530"/>
      <c r="W530" s="130"/>
      <c r="X530" s="129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</row>
    <row r="531" spans="1:256" ht="12.75">
      <c r="A531" s="120"/>
      <c r="B531" s="120"/>
      <c r="C531" s="120"/>
      <c r="D531" s="127"/>
      <c r="E531" s="120"/>
      <c r="F531"/>
      <c r="G531"/>
      <c r="H531"/>
      <c r="I531"/>
      <c r="J531" s="129"/>
      <c r="K531"/>
      <c r="L531"/>
      <c r="M531"/>
      <c r="N531"/>
      <c r="O531"/>
      <c r="P531"/>
      <c r="Q531"/>
      <c r="R531"/>
      <c r="S531"/>
      <c r="T531"/>
      <c r="U531"/>
      <c r="V531"/>
      <c r="W531" s="130"/>
      <c r="X531" s="129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</row>
    <row r="532" spans="1:256" ht="12.75">
      <c r="A532" s="120"/>
      <c r="B532" s="120"/>
      <c r="C532" s="120"/>
      <c r="D532" s="127"/>
      <c r="E532" s="120"/>
      <c r="F532"/>
      <c r="G532"/>
      <c r="H532"/>
      <c r="I532"/>
      <c r="J532" s="129"/>
      <c r="K532"/>
      <c r="L532"/>
      <c r="M532"/>
      <c r="N532"/>
      <c r="O532"/>
      <c r="P532"/>
      <c r="Q532"/>
      <c r="R532"/>
      <c r="S532"/>
      <c r="T532"/>
      <c r="U532"/>
      <c r="V532"/>
      <c r="W532" s="130"/>
      <c r="X532" s="129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</row>
    <row r="533" spans="1:256" ht="12.75">
      <c r="A533" s="120"/>
      <c r="B533" s="120"/>
      <c r="C533" s="120"/>
      <c r="D533" s="127"/>
      <c r="E533" s="120"/>
      <c r="F533"/>
      <c r="G533"/>
      <c r="H533"/>
      <c r="I533"/>
      <c r="J533" s="129"/>
      <c r="K533"/>
      <c r="L533"/>
      <c r="M533"/>
      <c r="N533"/>
      <c r="O533"/>
      <c r="P533"/>
      <c r="Q533"/>
      <c r="R533"/>
      <c r="S533"/>
      <c r="T533"/>
      <c r="U533"/>
      <c r="V533"/>
      <c r="W533" s="130"/>
      <c r="X533" s="129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</row>
    <row r="534" spans="1:256" ht="12.75">
      <c r="A534" s="120"/>
      <c r="B534" s="120"/>
      <c r="C534" s="120"/>
      <c r="D534" s="127"/>
      <c r="E534" s="120"/>
      <c r="F534"/>
      <c r="G534"/>
      <c r="H534"/>
      <c r="I534"/>
      <c r="J534" s="129"/>
      <c r="K534"/>
      <c r="L534"/>
      <c r="M534"/>
      <c r="N534"/>
      <c r="O534"/>
      <c r="P534"/>
      <c r="Q534"/>
      <c r="R534"/>
      <c r="S534"/>
      <c r="T534"/>
      <c r="U534"/>
      <c r="V534"/>
      <c r="W534" s="130"/>
      <c r="X534" s="129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</row>
    <row r="535" spans="1:256" ht="12.75">
      <c r="A535" s="120"/>
      <c r="B535" s="120"/>
      <c r="C535" s="120"/>
      <c r="D535" s="127"/>
      <c r="E535" s="120"/>
      <c r="F535"/>
      <c r="G535"/>
      <c r="H535"/>
      <c r="I535"/>
      <c r="J535" s="129"/>
      <c r="K535"/>
      <c r="L535"/>
      <c r="M535"/>
      <c r="N535"/>
      <c r="O535"/>
      <c r="P535"/>
      <c r="Q535"/>
      <c r="R535"/>
      <c r="S535"/>
      <c r="T535"/>
      <c r="U535"/>
      <c r="V535"/>
      <c r="W535" s="130"/>
      <c r="X535" s="129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</row>
    <row r="536" spans="1:256" ht="12.75">
      <c r="A536" s="120"/>
      <c r="B536" s="120"/>
      <c r="C536" s="120"/>
      <c r="D536" s="127"/>
      <c r="E536" s="120"/>
      <c r="F536"/>
      <c r="G536"/>
      <c r="H536"/>
      <c r="I536"/>
      <c r="J536" s="129"/>
      <c r="K536"/>
      <c r="L536"/>
      <c r="M536"/>
      <c r="N536"/>
      <c r="O536"/>
      <c r="P536"/>
      <c r="Q536"/>
      <c r="R536"/>
      <c r="S536"/>
      <c r="T536"/>
      <c r="U536"/>
      <c r="V536"/>
      <c r="W536" s="130"/>
      <c r="X536" s="129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  <c r="IO536"/>
      <c r="IP536"/>
      <c r="IQ536"/>
      <c r="IR536"/>
      <c r="IS536"/>
      <c r="IT536"/>
      <c r="IU536"/>
      <c r="IV536"/>
    </row>
    <row r="537" spans="1:256" ht="12.75">
      <c r="A537" s="120"/>
      <c r="B537" s="120"/>
      <c r="C537" s="120"/>
      <c r="D537" s="127"/>
      <c r="E537" s="120"/>
      <c r="F537"/>
      <c r="G537"/>
      <c r="H537"/>
      <c r="I537"/>
      <c r="J537" s="129"/>
      <c r="K537"/>
      <c r="L537"/>
      <c r="M537"/>
      <c r="N537"/>
      <c r="O537"/>
      <c r="P537"/>
      <c r="Q537"/>
      <c r="R537"/>
      <c r="S537"/>
      <c r="T537"/>
      <c r="U537"/>
      <c r="V537"/>
      <c r="W537" s="130"/>
      <c r="X537" s="129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  <c r="IO537"/>
      <c r="IP537"/>
      <c r="IQ537"/>
      <c r="IR537"/>
      <c r="IS537"/>
      <c r="IT537"/>
      <c r="IU537"/>
      <c r="IV537"/>
    </row>
    <row r="538" spans="1:256" ht="12.75">
      <c r="A538" s="120"/>
      <c r="B538" s="120"/>
      <c r="C538" s="120"/>
      <c r="D538" s="127"/>
      <c r="E538" s="120"/>
      <c r="F538"/>
      <c r="G538"/>
      <c r="H538"/>
      <c r="I538"/>
      <c r="J538" s="129"/>
      <c r="K538"/>
      <c r="L538"/>
      <c r="M538"/>
      <c r="N538"/>
      <c r="O538"/>
      <c r="P538"/>
      <c r="Q538"/>
      <c r="R538"/>
      <c r="S538"/>
      <c r="T538"/>
      <c r="U538"/>
      <c r="V538"/>
      <c r="W538" s="130"/>
      <c r="X538" s="129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  <c r="IO538"/>
      <c r="IP538"/>
      <c r="IQ538"/>
      <c r="IR538"/>
      <c r="IS538"/>
      <c r="IT538"/>
      <c r="IU538"/>
      <c r="IV538"/>
    </row>
    <row r="539" spans="1:256" ht="12.75">
      <c r="A539" s="120"/>
      <c r="B539" s="120"/>
      <c r="C539" s="120"/>
      <c r="D539" s="127"/>
      <c r="E539" s="120"/>
      <c r="F539"/>
      <c r="G539"/>
      <c r="H539"/>
      <c r="I539"/>
      <c r="J539" s="129"/>
      <c r="K539"/>
      <c r="L539"/>
      <c r="M539"/>
      <c r="N539"/>
      <c r="O539"/>
      <c r="P539"/>
      <c r="Q539"/>
      <c r="R539"/>
      <c r="S539"/>
      <c r="T539"/>
      <c r="U539"/>
      <c r="V539"/>
      <c r="W539" s="130"/>
      <c r="X539" s="12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  <c r="IH539"/>
      <c r="II539"/>
      <c r="IJ539"/>
      <c r="IK539"/>
      <c r="IL539"/>
      <c r="IM539"/>
      <c r="IN539"/>
      <c r="IO539"/>
      <c r="IP539"/>
      <c r="IQ539"/>
      <c r="IR539"/>
      <c r="IS539"/>
      <c r="IT539"/>
      <c r="IU539"/>
      <c r="IV539"/>
    </row>
    <row r="540" spans="1:256" ht="12.75">
      <c r="A540" s="120"/>
      <c r="B540" s="120"/>
      <c r="C540" s="120"/>
      <c r="D540" s="127"/>
      <c r="E540" s="120"/>
      <c r="F540"/>
      <c r="G540"/>
      <c r="H540"/>
      <c r="I540"/>
      <c r="J540" s="129"/>
      <c r="K540"/>
      <c r="L540"/>
      <c r="M540"/>
      <c r="N540"/>
      <c r="O540"/>
      <c r="P540"/>
      <c r="Q540"/>
      <c r="R540"/>
      <c r="S540"/>
      <c r="T540"/>
      <c r="U540"/>
      <c r="V540"/>
      <c r="W540" s="130"/>
      <c r="X540" s="129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  <c r="IH540"/>
      <c r="II540"/>
      <c r="IJ540"/>
      <c r="IK540"/>
      <c r="IL540"/>
      <c r="IM540"/>
      <c r="IN540"/>
      <c r="IO540"/>
      <c r="IP540"/>
      <c r="IQ540"/>
      <c r="IR540"/>
      <c r="IS540"/>
      <c r="IT540"/>
      <c r="IU540"/>
      <c r="IV540"/>
    </row>
    <row r="541" spans="1:256" ht="12.75">
      <c r="A541" s="120"/>
      <c r="B541" s="120"/>
      <c r="C541" s="120"/>
      <c r="D541" s="127"/>
      <c r="E541" s="120"/>
      <c r="F541"/>
      <c r="G541"/>
      <c r="H541"/>
      <c r="I541"/>
      <c r="J541" s="129"/>
      <c r="K541"/>
      <c r="L541"/>
      <c r="M541"/>
      <c r="N541"/>
      <c r="O541"/>
      <c r="P541"/>
      <c r="Q541"/>
      <c r="R541"/>
      <c r="S541"/>
      <c r="T541"/>
      <c r="U541"/>
      <c r="V541"/>
      <c r="W541" s="130"/>
      <c r="X541" s="129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  <c r="IP541"/>
      <c r="IQ541"/>
      <c r="IR541"/>
      <c r="IS541"/>
      <c r="IT541"/>
      <c r="IU541"/>
      <c r="IV541"/>
    </row>
    <row r="542" spans="1:256" ht="12.75">
      <c r="A542" s="120"/>
      <c r="B542" s="120"/>
      <c r="C542" s="120"/>
      <c r="D542" s="127"/>
      <c r="E542" s="120"/>
      <c r="F542"/>
      <c r="G542"/>
      <c r="H542"/>
      <c r="I542"/>
      <c r="J542" s="129"/>
      <c r="K542"/>
      <c r="L542"/>
      <c r="M542"/>
      <c r="N542"/>
      <c r="O542"/>
      <c r="P542"/>
      <c r="Q542"/>
      <c r="R542"/>
      <c r="S542"/>
      <c r="T542"/>
      <c r="U542"/>
      <c r="V542"/>
      <c r="W542" s="130"/>
      <c r="X542" s="129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</row>
    <row r="543" spans="1:256" ht="12.75">
      <c r="A543" s="120"/>
      <c r="B543" s="120"/>
      <c r="C543" s="120"/>
      <c r="D543" s="127"/>
      <c r="E543" s="120"/>
      <c r="F543"/>
      <c r="G543"/>
      <c r="H543"/>
      <c r="I543"/>
      <c r="J543" s="129"/>
      <c r="K543"/>
      <c r="L543"/>
      <c r="M543"/>
      <c r="N543"/>
      <c r="O543"/>
      <c r="P543"/>
      <c r="Q543"/>
      <c r="R543"/>
      <c r="S543"/>
      <c r="T543"/>
      <c r="U543"/>
      <c r="V543"/>
      <c r="W543" s="130"/>
      <c r="X543" s="129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</row>
    <row r="544" spans="1:256" ht="12.75">
      <c r="A544" s="120"/>
      <c r="B544" s="120"/>
      <c r="C544" s="120"/>
      <c r="D544" s="127"/>
      <c r="E544" s="120"/>
      <c r="F544"/>
      <c r="G544"/>
      <c r="H544"/>
      <c r="I544"/>
      <c r="J544" s="129"/>
      <c r="K544"/>
      <c r="L544"/>
      <c r="M544"/>
      <c r="N544"/>
      <c r="O544"/>
      <c r="P544"/>
      <c r="Q544"/>
      <c r="R544"/>
      <c r="S544"/>
      <c r="T544"/>
      <c r="U544"/>
      <c r="V544"/>
      <c r="W544" s="130"/>
      <c r="X544" s="129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  <c r="IJ544"/>
      <c r="IK544"/>
      <c r="IL544"/>
      <c r="IM544"/>
      <c r="IN544"/>
      <c r="IO544"/>
      <c r="IP544"/>
      <c r="IQ544"/>
      <c r="IR544"/>
      <c r="IS544"/>
      <c r="IT544"/>
      <c r="IU544"/>
      <c r="IV544"/>
    </row>
    <row r="545" spans="1:256" ht="12.75">
      <c r="A545" s="120"/>
      <c r="B545" s="120"/>
      <c r="C545" s="120"/>
      <c r="D545" s="127"/>
      <c r="E545" s="120"/>
      <c r="F545"/>
      <c r="G545"/>
      <c r="H545"/>
      <c r="I545"/>
      <c r="J545" s="129"/>
      <c r="K545"/>
      <c r="L545"/>
      <c r="M545"/>
      <c r="N545"/>
      <c r="O545"/>
      <c r="P545"/>
      <c r="Q545"/>
      <c r="R545"/>
      <c r="S545"/>
      <c r="T545"/>
      <c r="U545"/>
      <c r="V545"/>
      <c r="W545" s="130"/>
      <c r="X545" s="129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  <c r="IJ545"/>
      <c r="IK545"/>
      <c r="IL545"/>
      <c r="IM545"/>
      <c r="IN545"/>
      <c r="IO545"/>
      <c r="IP545"/>
      <c r="IQ545"/>
      <c r="IR545"/>
      <c r="IS545"/>
      <c r="IT545"/>
      <c r="IU545"/>
      <c r="IV545"/>
    </row>
    <row r="546" spans="1:256" ht="12.75">
      <c r="A546" s="120"/>
      <c r="B546" s="120"/>
      <c r="C546" s="120"/>
      <c r="D546" s="127"/>
      <c r="E546" s="120"/>
      <c r="F546"/>
      <c r="G546"/>
      <c r="H546"/>
      <c r="I546"/>
      <c r="J546" s="129"/>
      <c r="K546"/>
      <c r="L546"/>
      <c r="M546"/>
      <c r="N546"/>
      <c r="O546"/>
      <c r="P546"/>
      <c r="Q546"/>
      <c r="R546"/>
      <c r="S546"/>
      <c r="T546"/>
      <c r="U546"/>
      <c r="V546"/>
      <c r="W546" s="130"/>
      <c r="X546" s="129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  <c r="IF546"/>
      <c r="IG546"/>
      <c r="IH546"/>
      <c r="II546"/>
      <c r="IJ546"/>
      <c r="IK546"/>
      <c r="IL546"/>
      <c r="IM546"/>
      <c r="IN546"/>
      <c r="IO546"/>
      <c r="IP546"/>
      <c r="IQ546"/>
      <c r="IR546"/>
      <c r="IS546"/>
      <c r="IT546"/>
      <c r="IU546"/>
      <c r="IV546"/>
    </row>
    <row r="547" spans="1:256" ht="12.75">
      <c r="A547" s="120"/>
      <c r="B547" s="120"/>
      <c r="C547" s="120"/>
      <c r="D547" s="127"/>
      <c r="E547" s="120"/>
      <c r="F547"/>
      <c r="G547"/>
      <c r="H547"/>
      <c r="I547"/>
      <c r="J547" s="129"/>
      <c r="K547"/>
      <c r="L547"/>
      <c r="M547"/>
      <c r="N547"/>
      <c r="O547"/>
      <c r="P547"/>
      <c r="Q547"/>
      <c r="R547"/>
      <c r="S547"/>
      <c r="T547"/>
      <c r="U547"/>
      <c r="V547"/>
      <c r="W547" s="130"/>
      <c r="X547" s="129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</row>
    <row r="548" spans="1:256" ht="12.75">
      <c r="A548" s="120"/>
      <c r="B548" s="120"/>
      <c r="C548" s="120"/>
      <c r="D548" s="127"/>
      <c r="E548" s="120"/>
      <c r="F548"/>
      <c r="G548"/>
      <c r="H548"/>
      <c r="I548"/>
      <c r="J548" s="129"/>
      <c r="K548"/>
      <c r="L548"/>
      <c r="M548"/>
      <c r="N548"/>
      <c r="O548"/>
      <c r="P548"/>
      <c r="Q548"/>
      <c r="R548"/>
      <c r="S548"/>
      <c r="T548"/>
      <c r="U548"/>
      <c r="V548"/>
      <c r="W548" s="130"/>
      <c r="X548" s="129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</row>
    <row r="549" spans="1:256" ht="12.75">
      <c r="A549" s="120"/>
      <c r="B549" s="120"/>
      <c r="C549" s="120"/>
      <c r="D549" s="127"/>
      <c r="E549" s="120"/>
      <c r="F549"/>
      <c r="G549"/>
      <c r="H549"/>
      <c r="I549"/>
      <c r="J549" s="129"/>
      <c r="K549"/>
      <c r="L549"/>
      <c r="M549"/>
      <c r="N549"/>
      <c r="O549"/>
      <c r="P549"/>
      <c r="Q549"/>
      <c r="R549"/>
      <c r="S549"/>
      <c r="T549"/>
      <c r="U549"/>
      <c r="V549"/>
      <c r="W549" s="130"/>
      <c r="X549" s="12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</row>
    <row r="550" spans="1:256" ht="12.75">
      <c r="A550" s="120"/>
      <c r="B550" s="120"/>
      <c r="C550" s="120"/>
      <c r="D550" s="127"/>
      <c r="E550" s="120"/>
      <c r="F550"/>
      <c r="G550"/>
      <c r="H550"/>
      <c r="I550"/>
      <c r="J550" s="129"/>
      <c r="K550"/>
      <c r="L550"/>
      <c r="M550"/>
      <c r="N550"/>
      <c r="O550"/>
      <c r="P550"/>
      <c r="Q550"/>
      <c r="R550"/>
      <c r="S550"/>
      <c r="T550"/>
      <c r="U550"/>
      <c r="V550"/>
      <c r="W550" s="130"/>
      <c r="X550" s="129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</row>
    <row r="551" spans="1:256" ht="12.75">
      <c r="A551" s="120"/>
      <c r="B551" s="120"/>
      <c r="C551" s="120"/>
      <c r="D551" s="127"/>
      <c r="E551" s="120"/>
      <c r="F551"/>
      <c r="G551"/>
      <c r="H551"/>
      <c r="I551"/>
      <c r="J551" s="129"/>
      <c r="K551"/>
      <c r="L551"/>
      <c r="M551"/>
      <c r="N551"/>
      <c r="O551"/>
      <c r="P551"/>
      <c r="Q551"/>
      <c r="R551"/>
      <c r="S551"/>
      <c r="T551"/>
      <c r="U551"/>
      <c r="V551"/>
      <c r="W551" s="130"/>
      <c r="X551" s="129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  <c r="IP551"/>
      <c r="IQ551"/>
      <c r="IR551"/>
      <c r="IS551"/>
      <c r="IT551"/>
      <c r="IU551"/>
      <c r="IV551"/>
    </row>
    <row r="552" spans="1:256" ht="12.75">
      <c r="A552" s="120"/>
      <c r="B552" s="120"/>
      <c r="C552" s="120"/>
      <c r="D552" s="127"/>
      <c r="E552" s="120"/>
      <c r="F552"/>
      <c r="G552"/>
      <c r="H552"/>
      <c r="I552"/>
      <c r="J552" s="129"/>
      <c r="K552"/>
      <c r="L552"/>
      <c r="M552"/>
      <c r="N552"/>
      <c r="O552"/>
      <c r="P552"/>
      <c r="Q552"/>
      <c r="R552"/>
      <c r="S552"/>
      <c r="T552"/>
      <c r="U552"/>
      <c r="V552"/>
      <c r="W552" s="130"/>
      <c r="X552" s="129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  <c r="IP552"/>
      <c r="IQ552"/>
      <c r="IR552"/>
      <c r="IS552"/>
      <c r="IT552"/>
      <c r="IU552"/>
      <c r="IV552"/>
    </row>
    <row r="553" spans="1:256" ht="12.75">
      <c r="A553" s="120"/>
      <c r="B553" s="120"/>
      <c r="C553" s="120"/>
      <c r="D553" s="127"/>
      <c r="E553" s="120"/>
      <c r="F553"/>
      <c r="G553"/>
      <c r="H553"/>
      <c r="I553"/>
      <c r="J553" s="129"/>
      <c r="K553"/>
      <c r="L553"/>
      <c r="M553"/>
      <c r="N553"/>
      <c r="O553"/>
      <c r="P553"/>
      <c r="Q553"/>
      <c r="R553"/>
      <c r="S553"/>
      <c r="T553"/>
      <c r="U553"/>
      <c r="V553"/>
      <c r="W553" s="130"/>
      <c r="X553" s="129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  <c r="IP553"/>
      <c r="IQ553"/>
      <c r="IR553"/>
      <c r="IS553"/>
      <c r="IT553"/>
      <c r="IU553"/>
      <c r="IV553"/>
    </row>
    <row r="554" spans="1:256" ht="12.75">
      <c r="A554" s="120"/>
      <c r="B554" s="120"/>
      <c r="C554" s="120"/>
      <c r="D554" s="127"/>
      <c r="E554" s="120"/>
      <c r="F554"/>
      <c r="G554"/>
      <c r="H554"/>
      <c r="I554"/>
      <c r="J554" s="129"/>
      <c r="K554"/>
      <c r="L554"/>
      <c r="M554"/>
      <c r="N554"/>
      <c r="O554"/>
      <c r="P554"/>
      <c r="Q554"/>
      <c r="R554"/>
      <c r="S554"/>
      <c r="T554"/>
      <c r="U554"/>
      <c r="V554"/>
      <c r="W554" s="130"/>
      <c r="X554" s="129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</row>
    <row r="555" spans="1:256" ht="12.75">
      <c r="A555" s="120"/>
      <c r="B555" s="120"/>
      <c r="C555" s="120"/>
      <c r="D555" s="127"/>
      <c r="E555" s="120"/>
      <c r="F555"/>
      <c r="G555"/>
      <c r="H555"/>
      <c r="I555"/>
      <c r="J555" s="129"/>
      <c r="K555"/>
      <c r="L555"/>
      <c r="M555"/>
      <c r="N555"/>
      <c r="O555"/>
      <c r="P555"/>
      <c r="Q555"/>
      <c r="R555"/>
      <c r="S555"/>
      <c r="T555"/>
      <c r="U555"/>
      <c r="V555"/>
      <c r="W555" s="130"/>
      <c r="X555" s="129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  <c r="IP555"/>
      <c r="IQ555"/>
      <c r="IR555"/>
      <c r="IS555"/>
      <c r="IT555"/>
      <c r="IU555"/>
      <c r="IV555"/>
    </row>
    <row r="556" spans="1:256" ht="12.75">
      <c r="A556" s="120"/>
      <c r="B556" s="120"/>
      <c r="C556" s="120"/>
      <c r="D556" s="127"/>
      <c r="E556" s="120"/>
      <c r="F556"/>
      <c r="G556"/>
      <c r="H556"/>
      <c r="I556"/>
      <c r="J556" s="129"/>
      <c r="K556"/>
      <c r="L556"/>
      <c r="M556"/>
      <c r="N556"/>
      <c r="O556"/>
      <c r="P556"/>
      <c r="Q556"/>
      <c r="R556"/>
      <c r="S556"/>
      <c r="T556"/>
      <c r="U556"/>
      <c r="V556"/>
      <c r="W556" s="130"/>
      <c r="X556" s="129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  <c r="IO556"/>
      <c r="IP556"/>
      <c r="IQ556"/>
      <c r="IR556"/>
      <c r="IS556"/>
      <c r="IT556"/>
      <c r="IU556"/>
      <c r="IV556"/>
    </row>
    <row r="557" spans="1:256" ht="12.75">
      <c r="A557" s="120"/>
      <c r="B557" s="120"/>
      <c r="C557" s="120"/>
      <c r="D557" s="127"/>
      <c r="E557" s="120"/>
      <c r="F557"/>
      <c r="G557"/>
      <c r="H557"/>
      <c r="I557"/>
      <c r="J557" s="129"/>
      <c r="K557"/>
      <c r="L557"/>
      <c r="M557"/>
      <c r="N557"/>
      <c r="O557"/>
      <c r="P557"/>
      <c r="Q557"/>
      <c r="R557"/>
      <c r="S557"/>
      <c r="T557"/>
      <c r="U557"/>
      <c r="V557"/>
      <c r="W557" s="130"/>
      <c r="X557" s="129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  <c r="IJ557"/>
      <c r="IK557"/>
      <c r="IL557"/>
      <c r="IM557"/>
      <c r="IN557"/>
      <c r="IO557"/>
      <c r="IP557"/>
      <c r="IQ557"/>
      <c r="IR557"/>
      <c r="IS557"/>
      <c r="IT557"/>
      <c r="IU557"/>
      <c r="IV557"/>
    </row>
    <row r="558" spans="1:256" ht="12.75">
      <c r="A558" s="120"/>
      <c r="B558" s="120"/>
      <c r="C558" s="120"/>
      <c r="D558" s="127"/>
      <c r="E558" s="120"/>
      <c r="F558"/>
      <c r="G558"/>
      <c r="H558"/>
      <c r="I558"/>
      <c r="J558" s="129"/>
      <c r="K558"/>
      <c r="L558"/>
      <c r="M558"/>
      <c r="N558"/>
      <c r="O558"/>
      <c r="P558"/>
      <c r="Q558"/>
      <c r="R558"/>
      <c r="S558"/>
      <c r="T558"/>
      <c r="U558"/>
      <c r="V558"/>
      <c r="W558" s="130"/>
      <c r="X558" s="129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  <c r="IP558"/>
      <c r="IQ558"/>
      <c r="IR558"/>
      <c r="IS558"/>
      <c r="IT558"/>
      <c r="IU558"/>
      <c r="IV558"/>
    </row>
    <row r="559" spans="1:256" ht="12.75">
      <c r="A559" s="120"/>
      <c r="B559" s="120"/>
      <c r="C559" s="120"/>
      <c r="D559" s="127"/>
      <c r="E559" s="120"/>
      <c r="F559"/>
      <c r="G559"/>
      <c r="H559"/>
      <c r="I559"/>
      <c r="J559" s="129"/>
      <c r="K559"/>
      <c r="L559"/>
      <c r="M559"/>
      <c r="N559"/>
      <c r="O559"/>
      <c r="P559"/>
      <c r="Q559"/>
      <c r="R559"/>
      <c r="S559"/>
      <c r="T559"/>
      <c r="U559"/>
      <c r="V559"/>
      <c r="W559" s="130"/>
      <c r="X559" s="12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  <c r="IO559"/>
      <c r="IP559"/>
      <c r="IQ559"/>
      <c r="IR559"/>
      <c r="IS559"/>
      <c r="IT559"/>
      <c r="IU559"/>
      <c r="IV559"/>
    </row>
    <row r="560" spans="1:256" ht="12.75">
      <c r="A560" s="120"/>
      <c r="B560" s="120"/>
      <c r="C560" s="120"/>
      <c r="D560" s="127"/>
      <c r="E560" s="120"/>
      <c r="F560"/>
      <c r="G560"/>
      <c r="H560"/>
      <c r="I560"/>
      <c r="J560" s="129"/>
      <c r="K560"/>
      <c r="L560"/>
      <c r="M560"/>
      <c r="N560"/>
      <c r="O560"/>
      <c r="P560"/>
      <c r="Q560"/>
      <c r="R560"/>
      <c r="S560"/>
      <c r="T560"/>
      <c r="U560"/>
      <c r="V560"/>
      <c r="W560" s="130"/>
      <c r="X560" s="129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  <c r="IO560"/>
      <c r="IP560"/>
      <c r="IQ560"/>
      <c r="IR560"/>
      <c r="IS560"/>
      <c r="IT560"/>
      <c r="IU560"/>
      <c r="IV560"/>
    </row>
    <row r="561" spans="1:256" ht="12.75">
      <c r="A561" s="120"/>
      <c r="B561" s="120"/>
      <c r="C561" s="120"/>
      <c r="D561" s="127"/>
      <c r="E561" s="120"/>
      <c r="F561"/>
      <c r="G561"/>
      <c r="H561"/>
      <c r="I561"/>
      <c r="J561" s="129"/>
      <c r="K561"/>
      <c r="L561"/>
      <c r="M561"/>
      <c r="N561"/>
      <c r="O561"/>
      <c r="P561"/>
      <c r="Q561"/>
      <c r="R561"/>
      <c r="S561"/>
      <c r="T561"/>
      <c r="U561"/>
      <c r="V561"/>
      <c r="W561" s="130"/>
      <c r="X561" s="129"/>
      <c r="Y561"/>
      <c r="Z561"/>
      <c r="AA561"/>
      <c r="AB561" s="131" t="s">
        <v>49</v>
      </c>
      <c r="AC561" s="131" t="s">
        <v>50</v>
      </c>
      <c r="AD561" s="131" t="s">
        <v>51</v>
      </c>
      <c r="AE561" s="131" t="s">
        <v>52</v>
      </c>
      <c r="AF561" s="131" t="s">
        <v>53</v>
      </c>
      <c r="AG561" s="131"/>
      <c r="AH561" s="131" t="s">
        <v>46</v>
      </c>
      <c r="AI561" s="131" t="s">
        <v>47</v>
      </c>
      <c r="AJ561" s="131" t="s">
        <v>48</v>
      </c>
      <c r="AK561" s="131" t="s">
        <v>49</v>
      </c>
      <c r="AL561" s="131" t="s">
        <v>50</v>
      </c>
      <c r="AM561" s="131" t="s">
        <v>51</v>
      </c>
      <c r="AN561" s="131" t="s">
        <v>52</v>
      </c>
      <c r="AO561" s="131" t="s">
        <v>53</v>
      </c>
      <c r="AP561" s="131"/>
      <c r="AQ561" s="131" t="s">
        <v>54</v>
      </c>
      <c r="AR561" s="131" t="s">
        <v>55</v>
      </c>
      <c r="AS561" s="131" t="s">
        <v>56</v>
      </c>
      <c r="AT561" s="131" t="s">
        <v>57</v>
      </c>
      <c r="AU561" s="131" t="s">
        <v>58</v>
      </c>
      <c r="AV561" s="131" t="s">
        <v>59</v>
      </c>
      <c r="AW561" s="131" t="s">
        <v>60</v>
      </c>
      <c r="AX561" s="131" t="s">
        <v>61</v>
      </c>
      <c r="AY561" s="13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  <c r="IJ561"/>
      <c r="IK561"/>
      <c r="IL561"/>
      <c r="IM561"/>
      <c r="IN561"/>
      <c r="IO561"/>
      <c r="IP561"/>
      <c r="IQ561"/>
      <c r="IR561"/>
      <c r="IS561"/>
      <c r="IT561"/>
      <c r="IU561"/>
      <c r="IV561"/>
    </row>
    <row r="562" spans="1:256" ht="12.75">
      <c r="A562" s="120"/>
      <c r="B562" s="120"/>
      <c r="C562" s="120"/>
      <c r="D562" s="127"/>
      <c r="E562" s="120"/>
      <c r="F562"/>
      <c r="G562"/>
      <c r="H562"/>
      <c r="I562"/>
      <c r="J562" s="129"/>
      <c r="K562"/>
      <c r="L562"/>
      <c r="M562"/>
      <c r="N562"/>
      <c r="O562"/>
      <c r="P562"/>
      <c r="Q562"/>
      <c r="R562"/>
      <c r="S562"/>
      <c r="T562"/>
      <c r="U562"/>
      <c r="V562"/>
      <c r="W562" s="130"/>
      <c r="X562" s="129"/>
      <c r="Y562"/>
      <c r="Z562"/>
      <c r="AA562"/>
      <c r="AB562" s="132">
        <v>145</v>
      </c>
      <c r="AC562" s="132">
        <v>160</v>
      </c>
      <c r="AD562" s="132">
        <v>170</v>
      </c>
      <c r="AE562" s="132">
        <v>180</v>
      </c>
      <c r="AF562" s="132">
        <v>190</v>
      </c>
      <c r="AG562" s="132"/>
      <c r="AH562" s="132">
        <v>100</v>
      </c>
      <c r="AI562" s="132">
        <v>115</v>
      </c>
      <c r="AJ562" s="132">
        <v>130</v>
      </c>
      <c r="AK562" s="132">
        <v>145</v>
      </c>
      <c r="AL562" s="132">
        <v>160</v>
      </c>
      <c r="AM562" s="132">
        <v>170</v>
      </c>
      <c r="AN562" s="132">
        <v>180</v>
      </c>
      <c r="AO562" s="132">
        <v>190</v>
      </c>
      <c r="AP562" s="132"/>
      <c r="AQ562" s="132">
        <v>115</v>
      </c>
      <c r="AR562" s="132">
        <v>135</v>
      </c>
      <c r="AS562" s="132">
        <v>150</v>
      </c>
      <c r="AT562" s="132">
        <v>165</v>
      </c>
      <c r="AU562" s="132">
        <v>180</v>
      </c>
      <c r="AV562" s="132">
        <v>190</v>
      </c>
      <c r="AW562" s="132">
        <v>200</v>
      </c>
      <c r="AX562" s="132">
        <v>210</v>
      </c>
      <c r="AY562" s="13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  <c r="IP562"/>
      <c r="IQ562"/>
      <c r="IR562"/>
      <c r="IS562"/>
      <c r="IT562"/>
      <c r="IU562"/>
      <c r="IV562"/>
    </row>
    <row r="563" spans="1:256" ht="12.75">
      <c r="A563" s="120"/>
      <c r="B563" s="120"/>
      <c r="C563" s="120"/>
      <c r="D563" s="127"/>
      <c r="E563" s="120"/>
      <c r="F563"/>
      <c r="G563"/>
      <c r="H563"/>
      <c r="I563"/>
      <c r="J563" s="129"/>
      <c r="K563"/>
      <c r="L563"/>
      <c r="M563"/>
      <c r="N563"/>
      <c r="O563"/>
      <c r="P563"/>
      <c r="Q563"/>
      <c r="R563"/>
      <c r="S563"/>
      <c r="T563"/>
      <c r="U563"/>
      <c r="V563"/>
      <c r="W563" s="130"/>
      <c r="X563" s="129"/>
      <c r="Y563"/>
      <c r="Z563"/>
      <c r="AA563"/>
      <c r="AB563" s="132">
        <v>165</v>
      </c>
      <c r="AC563" s="132">
        <v>180</v>
      </c>
      <c r="AD563" s="132">
        <v>190</v>
      </c>
      <c r="AE563" s="132">
        <v>200</v>
      </c>
      <c r="AF563" s="132">
        <v>210</v>
      </c>
      <c r="AG563" s="132"/>
      <c r="AH563" s="132">
        <v>115</v>
      </c>
      <c r="AI563" s="132">
        <v>135</v>
      </c>
      <c r="AJ563" s="132">
        <v>150</v>
      </c>
      <c r="AK563" s="132">
        <v>165</v>
      </c>
      <c r="AL563" s="132">
        <v>180</v>
      </c>
      <c r="AM563" s="132">
        <v>190</v>
      </c>
      <c r="AN563" s="132">
        <v>200</v>
      </c>
      <c r="AO563" s="132">
        <v>210</v>
      </c>
      <c r="AP563" s="132"/>
      <c r="AQ563" s="132">
        <v>130</v>
      </c>
      <c r="AR563" s="132">
        <v>150</v>
      </c>
      <c r="AS563" s="132">
        <v>165</v>
      </c>
      <c r="AT563" s="132">
        <v>185</v>
      </c>
      <c r="AU563" s="132">
        <v>200</v>
      </c>
      <c r="AV563" s="132">
        <v>210</v>
      </c>
      <c r="AW563" s="132">
        <v>220</v>
      </c>
      <c r="AX563" s="132">
        <v>230</v>
      </c>
      <c r="AY563" s="132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  <c r="IJ563"/>
      <c r="IK563"/>
      <c r="IL563"/>
      <c r="IM563"/>
      <c r="IN563"/>
      <c r="IO563"/>
      <c r="IP563"/>
      <c r="IQ563"/>
      <c r="IR563"/>
      <c r="IS563"/>
      <c r="IT563"/>
      <c r="IU563"/>
      <c r="IV563"/>
    </row>
    <row r="564" spans="1:256" ht="12.75">
      <c r="A564" s="120"/>
      <c r="B564" s="120"/>
      <c r="C564" s="120"/>
      <c r="D564" s="127"/>
      <c r="E564" s="120"/>
      <c r="F564"/>
      <c r="G564"/>
      <c r="H564"/>
      <c r="I564"/>
      <c r="J564" s="129"/>
      <c r="K564"/>
      <c r="L564"/>
      <c r="M564"/>
      <c r="N564"/>
      <c r="O564"/>
      <c r="P564"/>
      <c r="Q564"/>
      <c r="R564"/>
      <c r="S564"/>
      <c r="T564"/>
      <c r="U564"/>
      <c r="V564"/>
      <c r="W564" s="130"/>
      <c r="X564" s="129"/>
      <c r="Y564"/>
      <c r="Z564"/>
      <c r="AA564"/>
      <c r="AB564" s="132">
        <v>185</v>
      </c>
      <c r="AC564" s="132">
        <v>200</v>
      </c>
      <c r="AD564" s="132">
        <v>210</v>
      </c>
      <c r="AE564" s="132">
        <v>220</v>
      </c>
      <c r="AF564" s="132">
        <v>230</v>
      </c>
      <c r="AG564" s="132"/>
      <c r="AH564" s="132">
        <v>130</v>
      </c>
      <c r="AI564" s="132">
        <v>150</v>
      </c>
      <c r="AJ564" s="132">
        <v>165</v>
      </c>
      <c r="AK564" s="132">
        <v>185</v>
      </c>
      <c r="AL564" s="132">
        <v>200</v>
      </c>
      <c r="AM564" s="132">
        <v>210</v>
      </c>
      <c r="AN564" s="132">
        <v>220</v>
      </c>
      <c r="AO564" s="132">
        <v>230</v>
      </c>
      <c r="AP564" s="132"/>
      <c r="AQ564" s="132">
        <v>145</v>
      </c>
      <c r="AR564" s="132">
        <v>165</v>
      </c>
      <c r="AS564" s="132">
        <v>180</v>
      </c>
      <c r="AT564" s="132">
        <v>200</v>
      </c>
      <c r="AU564" s="132">
        <v>220</v>
      </c>
      <c r="AV564" s="132">
        <v>230</v>
      </c>
      <c r="AW564" s="132">
        <v>240</v>
      </c>
      <c r="AX564" s="132">
        <v>250</v>
      </c>
      <c r="AY564" s="132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  <c r="IJ564"/>
      <c r="IK564"/>
      <c r="IL564"/>
      <c r="IM564"/>
      <c r="IN564"/>
      <c r="IO564"/>
      <c r="IP564"/>
      <c r="IQ564"/>
      <c r="IR564"/>
      <c r="IS564"/>
      <c r="IT564"/>
      <c r="IU564"/>
      <c r="IV564"/>
    </row>
    <row r="565" spans="1:256" ht="12.75">
      <c r="A565" s="120"/>
      <c r="B565" s="120"/>
      <c r="C565" s="120"/>
      <c r="D565" s="127"/>
      <c r="E565" s="120"/>
      <c r="F565"/>
      <c r="G565"/>
      <c r="H565"/>
      <c r="I565"/>
      <c r="J565" s="129"/>
      <c r="K565"/>
      <c r="L565"/>
      <c r="M565"/>
      <c r="N565"/>
      <c r="O565"/>
      <c r="P565"/>
      <c r="Q565"/>
      <c r="R565"/>
      <c r="S565"/>
      <c r="T565"/>
      <c r="U565"/>
      <c r="V565"/>
      <c r="W565" s="130"/>
      <c r="X565" s="129"/>
      <c r="Y565"/>
      <c r="Z565"/>
      <c r="AA565"/>
      <c r="AB565" s="132">
        <v>200</v>
      </c>
      <c r="AC565" s="132">
        <v>220</v>
      </c>
      <c r="AD565" s="132">
        <v>230</v>
      </c>
      <c r="AE565" s="132">
        <v>240</v>
      </c>
      <c r="AF565" s="132">
        <v>250</v>
      </c>
      <c r="AG565" s="132"/>
      <c r="AH565" s="132">
        <v>145</v>
      </c>
      <c r="AI565" s="132">
        <v>165</v>
      </c>
      <c r="AJ565" s="132">
        <v>180</v>
      </c>
      <c r="AK565" s="132">
        <v>200</v>
      </c>
      <c r="AL565" s="132">
        <v>220</v>
      </c>
      <c r="AM565" s="132">
        <v>230</v>
      </c>
      <c r="AN565" s="132">
        <v>240</v>
      </c>
      <c r="AO565" s="132">
        <v>250</v>
      </c>
      <c r="AP565" s="132"/>
      <c r="AQ565" s="132">
        <v>175</v>
      </c>
      <c r="AR565" s="132">
        <v>195</v>
      </c>
      <c r="AS565" s="132">
        <v>215</v>
      </c>
      <c r="AT565" s="132">
        <v>235</v>
      </c>
      <c r="AU565" s="132">
        <v>250</v>
      </c>
      <c r="AV565" s="132">
        <v>260</v>
      </c>
      <c r="AW565" s="132">
        <v>275</v>
      </c>
      <c r="AX565" s="132">
        <v>280</v>
      </c>
      <c r="AY565" s="132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  <c r="IF565"/>
      <c r="IG565"/>
      <c r="IH565"/>
      <c r="II565"/>
      <c r="IJ565"/>
      <c r="IK565"/>
      <c r="IL565"/>
      <c r="IM565"/>
      <c r="IN565"/>
      <c r="IO565"/>
      <c r="IP565"/>
      <c r="IQ565"/>
      <c r="IR565"/>
      <c r="IS565"/>
      <c r="IT565"/>
      <c r="IU565"/>
      <c r="IV565"/>
    </row>
    <row r="566" spans="1:256" ht="12.75">
      <c r="A566" s="120"/>
      <c r="B566" s="120"/>
      <c r="C566" s="120"/>
      <c r="D566" s="127"/>
      <c r="E566" s="120"/>
      <c r="F566"/>
      <c r="G566"/>
      <c r="H566"/>
      <c r="I566"/>
      <c r="J566" s="129"/>
      <c r="K566"/>
      <c r="L566"/>
      <c r="M566"/>
      <c r="N566"/>
      <c r="O566"/>
      <c r="P566"/>
      <c r="Q566"/>
      <c r="R566"/>
      <c r="S566"/>
      <c r="T566"/>
      <c r="U566"/>
      <c r="V566"/>
      <c r="W566" s="130"/>
      <c r="X566" s="129"/>
      <c r="Y566"/>
      <c r="Z566"/>
      <c r="AA566"/>
      <c r="AB566" s="132">
        <v>235</v>
      </c>
      <c r="AC566" s="132">
        <v>250</v>
      </c>
      <c r="AD566" s="132">
        <v>260</v>
      </c>
      <c r="AE566" s="132">
        <v>275</v>
      </c>
      <c r="AF566" s="132">
        <v>280</v>
      </c>
      <c r="AG566" s="132"/>
      <c r="AH566" s="132">
        <v>175</v>
      </c>
      <c r="AI566" s="132">
        <v>195</v>
      </c>
      <c r="AJ566" s="132">
        <v>215</v>
      </c>
      <c r="AK566" s="132">
        <v>235</v>
      </c>
      <c r="AL566" s="132">
        <v>250</v>
      </c>
      <c r="AM566" s="132">
        <v>260</v>
      </c>
      <c r="AN566" s="132">
        <v>275</v>
      </c>
      <c r="AO566" s="132">
        <v>280</v>
      </c>
      <c r="AP566" s="132"/>
      <c r="AQ566" s="132">
        <v>210</v>
      </c>
      <c r="AR566" s="132">
        <v>230</v>
      </c>
      <c r="AS566" s="132">
        <v>250</v>
      </c>
      <c r="AT566" s="132">
        <v>270</v>
      </c>
      <c r="AU566" s="132">
        <v>290</v>
      </c>
      <c r="AV566" s="132">
        <v>300</v>
      </c>
      <c r="AW566" s="132">
        <v>310</v>
      </c>
      <c r="AX566" s="132">
        <v>325</v>
      </c>
      <c r="AY566" s="132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  <c r="IH566"/>
      <c r="II566"/>
      <c r="IJ566"/>
      <c r="IK566"/>
      <c r="IL566"/>
      <c r="IM566"/>
      <c r="IN566"/>
      <c r="IO566"/>
      <c r="IP566"/>
      <c r="IQ566"/>
      <c r="IR566"/>
      <c r="IS566"/>
      <c r="IT566"/>
      <c r="IU566"/>
      <c r="IV566"/>
    </row>
    <row r="567" spans="1:256" ht="12.75">
      <c r="A567" s="120"/>
      <c r="B567" s="120"/>
      <c r="C567" s="120"/>
      <c r="D567" s="127"/>
      <c r="E567" s="120"/>
      <c r="F567"/>
      <c r="G567"/>
      <c r="H567"/>
      <c r="I567"/>
      <c r="J567" s="129"/>
      <c r="K567"/>
      <c r="L567"/>
      <c r="M567"/>
      <c r="N567"/>
      <c r="O567"/>
      <c r="P567"/>
      <c r="Q567"/>
      <c r="R567"/>
      <c r="S567"/>
      <c r="T567"/>
      <c r="U567"/>
      <c r="V567"/>
      <c r="W567" s="130"/>
      <c r="X567" s="129"/>
      <c r="Y567"/>
      <c r="Z567"/>
      <c r="AA567"/>
      <c r="AB567" s="132">
        <v>270</v>
      </c>
      <c r="AC567" s="132">
        <v>290</v>
      </c>
      <c r="AD567" s="132">
        <v>300</v>
      </c>
      <c r="AE567" s="132">
        <v>310</v>
      </c>
      <c r="AF567" s="132">
        <v>325</v>
      </c>
      <c r="AG567" s="132"/>
      <c r="AH567" s="132">
        <v>210</v>
      </c>
      <c r="AI567" s="132">
        <v>230</v>
      </c>
      <c r="AJ567" s="132">
        <v>250</v>
      </c>
      <c r="AK567" s="132">
        <v>270</v>
      </c>
      <c r="AL567" s="132">
        <v>290</v>
      </c>
      <c r="AM567" s="132">
        <v>300</v>
      </c>
      <c r="AN567" s="132">
        <v>310</v>
      </c>
      <c r="AO567" s="132">
        <v>325</v>
      </c>
      <c r="AP567" s="132"/>
      <c r="AQ567" s="132">
        <v>230</v>
      </c>
      <c r="AR567" s="132">
        <v>255</v>
      </c>
      <c r="AS567" s="132">
        <v>275</v>
      </c>
      <c r="AT567" s="132">
        <v>300</v>
      </c>
      <c r="AU567" s="132">
        <v>315</v>
      </c>
      <c r="AV567" s="132">
        <v>335</v>
      </c>
      <c r="AW567" s="132">
        <v>345</v>
      </c>
      <c r="AX567" s="132">
        <v>355</v>
      </c>
      <c r="AY567" s="132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  <c r="II567"/>
      <c r="IJ567"/>
      <c r="IK567"/>
      <c r="IL567"/>
      <c r="IM567"/>
      <c r="IN567"/>
      <c r="IO567"/>
      <c r="IP567"/>
      <c r="IQ567"/>
      <c r="IR567"/>
      <c r="IS567"/>
      <c r="IT567"/>
      <c r="IU567"/>
      <c r="IV567"/>
    </row>
    <row r="568" spans="1:256" ht="12.75">
      <c r="A568" s="120"/>
      <c r="B568" s="120"/>
      <c r="C568" s="120"/>
      <c r="D568" s="127"/>
      <c r="E568" s="120"/>
      <c r="F568"/>
      <c r="G568"/>
      <c r="H568"/>
      <c r="I568"/>
      <c r="J568" s="129"/>
      <c r="K568"/>
      <c r="L568"/>
      <c r="M568"/>
      <c r="N568"/>
      <c r="O568"/>
      <c r="P568"/>
      <c r="Q568"/>
      <c r="R568"/>
      <c r="S568"/>
      <c r="T568"/>
      <c r="U568"/>
      <c r="V568"/>
      <c r="W568" s="130"/>
      <c r="X568" s="129"/>
      <c r="Y568"/>
      <c r="Z568"/>
      <c r="AA568"/>
      <c r="AB568" s="132">
        <v>320</v>
      </c>
      <c r="AC568" s="132">
        <v>335</v>
      </c>
      <c r="AD568" s="132">
        <v>355</v>
      </c>
      <c r="AE568" s="132">
        <v>370</v>
      </c>
      <c r="AF568" s="132">
        <v>380</v>
      </c>
      <c r="AG568" s="132"/>
      <c r="AH568" s="132">
        <v>245</v>
      </c>
      <c r="AI568" s="132">
        <v>270</v>
      </c>
      <c r="AJ568" s="132">
        <v>295</v>
      </c>
      <c r="AK568" s="132">
        <v>320</v>
      </c>
      <c r="AL568" s="132">
        <v>335</v>
      </c>
      <c r="AM568" s="132">
        <v>355</v>
      </c>
      <c r="AN568" s="132">
        <v>370</v>
      </c>
      <c r="AO568" s="132">
        <v>380</v>
      </c>
      <c r="AP568" s="132"/>
      <c r="AQ568" s="132">
        <v>245</v>
      </c>
      <c r="AR568" s="132">
        <v>270</v>
      </c>
      <c r="AS568" s="132">
        <v>295</v>
      </c>
      <c r="AT568" s="132">
        <v>320</v>
      </c>
      <c r="AU568" s="132">
        <v>335</v>
      </c>
      <c r="AV568" s="132">
        <v>355</v>
      </c>
      <c r="AW568" s="132">
        <v>370</v>
      </c>
      <c r="AX568" s="132">
        <v>380</v>
      </c>
      <c r="AY568" s="132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  <c r="IP568"/>
      <c r="IQ568"/>
      <c r="IR568"/>
      <c r="IS568"/>
      <c r="IT568"/>
      <c r="IU568"/>
      <c r="IV568"/>
    </row>
  </sheetData>
  <sheetProtection selectLockedCells="1" selectUnlockedCells="1"/>
  <mergeCells count="8">
    <mergeCell ref="V4:W4"/>
    <mergeCell ref="H1:O1"/>
    <mergeCell ref="S1:V1"/>
    <mergeCell ref="G2:K2"/>
    <mergeCell ref="L2:N2"/>
    <mergeCell ref="O2:R2"/>
    <mergeCell ref="S2:T2"/>
    <mergeCell ref="V2:W2"/>
  </mergeCells>
  <conditionalFormatting sqref="E23 E33:E35 E5 E8:E11 E13:E15 E17:E18 E20:E21 E25:E26 E30:E31 E53 E57">
    <cfRule type="cellIs" priority="1" dxfId="10" operator="notBetween" stopIfTrue="1">
      <formula>1</formula>
      <formula>100000</formula>
    </cfRule>
  </conditionalFormatting>
  <conditionalFormatting sqref="A23 A33:A35 A5 A8:A11 A13:A15 A17:A18 A20:A21 A25:A26 A53 A57"/>
  <conditionalFormatting sqref="K23 K33:K35 K5 K8:K11 K13:K15 K17:K18 K20:K21 K25:K26 K30:K31 K53 K57">
    <cfRule type="cellIs" priority="4" dxfId="647" operator="notEqual" stopIfTrue="1">
      <formula>"F"</formula>
    </cfRule>
  </conditionalFormatting>
  <conditionalFormatting sqref="L62:N65394 P5:R5 L23:N23 P23:R23 L33:N35 P33:R35 L3:N5 L8:N11 P8:R11 P13:R15 L13:N15 L17:N18 P17:R18 P20:R21 L20:N21 P25:R26 L25:N26 P30:R31 L30:N31 P53:R53 L53:N53 P57:R57 L57:N57">
    <cfRule type="cellIs" priority="5" dxfId="6" operator="lessThan" stopIfTrue="1">
      <formula>0</formula>
    </cfRule>
  </conditionalFormatting>
  <conditionalFormatting sqref="H62:H65394 H50:H51 H23 H33:H35 H5 H8:H11 H13:H15 H17:H18 H20:H21 H25:H26 H30:H31 H37:H41 H53 H57">
    <cfRule type="cellIs" priority="6" dxfId="5" operator="between" stopIfTrue="1">
      <formula>1999</formula>
      <formula>2000</formula>
    </cfRule>
    <cfRule type="cellIs" priority="7" dxfId="4" operator="between" stopIfTrue="1">
      <formula>2003</formula>
      <formula>2020</formula>
    </cfRule>
    <cfRule type="cellIs" priority="8" dxfId="3" operator="between" stopIfTrue="1">
      <formula>1996</formula>
      <formula>1998</formula>
    </cfRule>
    <cfRule type="cellIs" priority="9" dxfId="0" operator="between" stopIfTrue="1">
      <formula>2001</formula>
      <formula>2002</formula>
    </cfRule>
    <cfRule type="cellIs" priority="10" dxfId="1" operator="lessThan" stopIfTrue="1">
      <formula>1996</formula>
    </cfRule>
  </conditionalFormatting>
  <conditionalFormatting sqref="L61:N61">
    <cfRule type="cellIs" priority="11" dxfId="6" operator="lessThan" stopIfTrue="1">
      <formula>0</formula>
    </cfRule>
  </conditionalFormatting>
  <conditionalFormatting sqref="J5 J23 J33:J35 J8:J11 J13:J15 J17:J18 J20:J21 J25:J26 J30:J31 J53">
    <cfRule type="cellIs" priority="12" dxfId="0" operator="between" stopIfTrue="1">
      <formula>2001</formula>
      <formula>2002</formula>
    </cfRule>
  </conditionalFormatting>
  <conditionalFormatting sqref="L2:N2">
    <cfRule type="cellIs" priority="13" dxfId="6" operator="lessThan" stopIfTrue="1">
      <formula>0</formula>
    </cfRule>
  </conditionalFormatting>
  <conditionalFormatting sqref="H1:H2">
    <cfRule type="cellIs" priority="14" dxfId="0" operator="between" stopIfTrue="1">
      <formula>2000</formula>
      <formula>2001</formula>
    </cfRule>
    <cfRule type="cellIs" priority="15" dxfId="4" operator="between" stopIfTrue="1">
      <formula>2002</formula>
      <formula>2020</formula>
    </cfRule>
    <cfRule type="cellIs" priority="16" dxfId="357" operator="between" stopIfTrue="1">
      <formula>1998</formula>
      <formula>1999</formula>
    </cfRule>
    <cfRule type="cellIs" priority="17" dxfId="356" operator="between" stopIfTrue="1">
      <formula>1995</formula>
      <formula>1997</formula>
    </cfRule>
    <cfRule type="cellIs" priority="18" dxfId="9" operator="lessThan" stopIfTrue="1">
      <formula>1995</formula>
    </cfRule>
  </conditionalFormatting>
  <conditionalFormatting sqref="W1:W2">
    <cfRule type="cellIs" priority="19" dxfId="6" operator="lessThan" stopIfTrue="1">
      <formula>0</formula>
    </cfRule>
  </conditionalFormatting>
  <conditionalFormatting sqref="E6">
    <cfRule type="cellIs" priority="20" dxfId="10" operator="notBetween" stopIfTrue="1">
      <formula>1</formula>
      <formula>100000</formula>
    </cfRule>
  </conditionalFormatting>
  <conditionalFormatting sqref="A6"/>
  <conditionalFormatting sqref="K6">
    <cfRule type="cellIs" priority="23" dxfId="647" operator="notEqual" stopIfTrue="1">
      <formula>"F"</formula>
    </cfRule>
  </conditionalFormatting>
  <conditionalFormatting sqref="L6:N6 P6:R6">
    <cfRule type="cellIs" priority="24" dxfId="6" operator="lessThan" stopIfTrue="1">
      <formula>0</formula>
    </cfRule>
  </conditionalFormatting>
  <conditionalFormatting sqref="H6">
    <cfRule type="cellIs" priority="25" dxfId="5" operator="between" stopIfTrue="1">
      <formula>1999</formula>
      <formula>2000</formula>
    </cfRule>
    <cfRule type="cellIs" priority="26" dxfId="4" operator="between" stopIfTrue="1">
      <formula>2003</formula>
      <formula>2020</formula>
    </cfRule>
    <cfRule type="cellIs" priority="27" dxfId="3" operator="between" stopIfTrue="1">
      <formula>1996</formula>
      <formula>1998</formula>
    </cfRule>
    <cfRule type="cellIs" priority="28" dxfId="0" operator="between" stopIfTrue="1">
      <formula>2001</formula>
      <formula>2002</formula>
    </cfRule>
    <cfRule type="cellIs" priority="29" dxfId="1" operator="lessThan" stopIfTrue="1">
      <formula>1996</formula>
    </cfRule>
  </conditionalFormatting>
  <conditionalFormatting sqref="J6">
    <cfRule type="cellIs" priority="30" dxfId="0" operator="between" stopIfTrue="1">
      <formula>2001</formula>
      <formula>2002</formula>
    </cfRule>
  </conditionalFormatting>
  <conditionalFormatting sqref="E28">
    <cfRule type="cellIs" priority="31" dxfId="10" operator="notBetween" stopIfTrue="1">
      <formula>1</formula>
      <formula>100000</formula>
    </cfRule>
  </conditionalFormatting>
  <conditionalFormatting sqref="A28"/>
  <conditionalFormatting sqref="K28">
    <cfRule type="cellIs" priority="34" dxfId="647" operator="notEqual" stopIfTrue="1">
      <formula>"F"</formula>
    </cfRule>
  </conditionalFormatting>
  <conditionalFormatting sqref="P28:R28 L28:N28">
    <cfRule type="cellIs" priority="35" dxfId="6" operator="lessThan" stopIfTrue="1">
      <formula>0</formula>
    </cfRule>
  </conditionalFormatting>
  <conditionalFormatting sqref="H28">
    <cfRule type="cellIs" priority="36" dxfId="5" operator="between" stopIfTrue="1">
      <formula>1999</formula>
      <formula>2000</formula>
    </cfRule>
    <cfRule type="cellIs" priority="37" dxfId="4" operator="between" stopIfTrue="1">
      <formula>2003</formula>
      <formula>2020</formula>
    </cfRule>
    <cfRule type="cellIs" priority="38" dxfId="3" operator="between" stopIfTrue="1">
      <formula>1996</formula>
      <formula>1998</formula>
    </cfRule>
    <cfRule type="cellIs" priority="39" dxfId="0" operator="between" stopIfTrue="1">
      <formula>2001</formula>
      <formula>2002</formula>
    </cfRule>
    <cfRule type="cellIs" priority="40" dxfId="1" operator="lessThan" stopIfTrue="1">
      <formula>1996</formula>
    </cfRule>
  </conditionalFormatting>
  <conditionalFormatting sqref="J28">
    <cfRule type="cellIs" priority="41" dxfId="0" operator="between" stopIfTrue="1">
      <formula>2001</formula>
      <formula>2002</formula>
    </cfRule>
  </conditionalFormatting>
  <conditionalFormatting sqref="E58:E59">
    <cfRule type="cellIs" priority="42" dxfId="10" operator="notBetween" stopIfTrue="1">
      <formula>1</formula>
      <formula>100000</formula>
    </cfRule>
  </conditionalFormatting>
  <conditionalFormatting sqref="K58:K59">
    <cfRule type="cellIs" priority="43" dxfId="647" operator="notEqual" stopIfTrue="1">
      <formula>"F"</formula>
    </cfRule>
  </conditionalFormatting>
  <conditionalFormatting sqref="P58:R59 L58:N59">
    <cfRule type="cellIs" priority="44" dxfId="6" operator="lessThan" stopIfTrue="1">
      <formula>0</formula>
    </cfRule>
  </conditionalFormatting>
  <conditionalFormatting sqref="H58:H59">
    <cfRule type="cellIs" priority="45" dxfId="5" operator="between" stopIfTrue="1">
      <formula>1999</formula>
      <formula>2000</formula>
    </cfRule>
    <cfRule type="cellIs" priority="46" dxfId="4" operator="between" stopIfTrue="1">
      <formula>2003</formula>
      <formula>2020</formula>
    </cfRule>
    <cfRule type="cellIs" priority="47" dxfId="3" operator="between" stopIfTrue="1">
      <formula>1996</formula>
      <formula>1998</formula>
    </cfRule>
    <cfRule type="cellIs" priority="48" dxfId="0" operator="between" stopIfTrue="1">
      <formula>2001</formula>
      <formula>2002</formula>
    </cfRule>
    <cfRule type="cellIs" priority="49" dxfId="1" operator="lessThan" stopIfTrue="1">
      <formula>1996</formula>
    </cfRule>
  </conditionalFormatting>
  <conditionalFormatting sqref="J58:J59">
    <cfRule type="cellIs" priority="50" dxfId="0" operator="between" stopIfTrue="1">
      <formula>2001</formula>
      <formula>2002</formula>
    </cfRule>
  </conditionalFormatting>
  <conditionalFormatting sqref="A58:A59"/>
  <conditionalFormatting sqref="E50:E51">
    <cfRule type="cellIs" priority="53" dxfId="10" operator="notBetween" stopIfTrue="1">
      <formula>1</formula>
      <formula>100000</formula>
    </cfRule>
  </conditionalFormatting>
  <conditionalFormatting sqref="K50:K51">
    <cfRule type="cellIs" priority="54" dxfId="647" operator="notEqual" stopIfTrue="1">
      <formula>"F"</formula>
    </cfRule>
  </conditionalFormatting>
  <conditionalFormatting sqref="P50:R51 L50:N51">
    <cfRule type="cellIs" priority="55" dxfId="6" operator="lessThan" stopIfTrue="1">
      <formula>0</formula>
    </cfRule>
  </conditionalFormatting>
  <conditionalFormatting sqref="J50:J51">
    <cfRule type="cellIs" priority="56" dxfId="0" operator="between" stopIfTrue="1">
      <formula>2001</formula>
      <formula>2002</formula>
    </cfRule>
  </conditionalFormatting>
  <conditionalFormatting sqref="A50:A51"/>
  <conditionalFormatting sqref="E43:E47">
    <cfRule type="cellIs" priority="59" dxfId="10" operator="notBetween" stopIfTrue="1">
      <formula>1</formula>
      <formula>100000</formula>
    </cfRule>
  </conditionalFormatting>
  <conditionalFormatting sqref="K43:K47">
    <cfRule type="cellIs" priority="60" dxfId="647" operator="notEqual" stopIfTrue="1">
      <formula>"F"</formula>
    </cfRule>
  </conditionalFormatting>
  <conditionalFormatting sqref="L43:N47 P43:R47">
    <cfRule type="cellIs" priority="61" dxfId="6" operator="lessThan" stopIfTrue="1">
      <formula>0</formula>
    </cfRule>
  </conditionalFormatting>
  <conditionalFormatting sqref="H43:H47">
    <cfRule type="cellIs" priority="62" dxfId="5" operator="between" stopIfTrue="1">
      <formula>1999</formula>
      <formula>2000</formula>
    </cfRule>
    <cfRule type="cellIs" priority="63" dxfId="4" operator="between" stopIfTrue="1">
      <formula>2003</formula>
      <formula>2020</formula>
    </cfRule>
    <cfRule type="cellIs" priority="64" dxfId="3" operator="between" stopIfTrue="1">
      <formula>1996</formula>
      <formula>1998</formula>
    </cfRule>
    <cfRule type="cellIs" priority="65" dxfId="0" operator="between" stopIfTrue="1">
      <formula>2001</formula>
      <formula>2002</formula>
    </cfRule>
    <cfRule type="cellIs" priority="66" dxfId="1" operator="lessThan" stopIfTrue="1">
      <formula>1996</formula>
    </cfRule>
  </conditionalFormatting>
  <conditionalFormatting sqref="J43:J47">
    <cfRule type="cellIs" priority="67" dxfId="0" operator="between" stopIfTrue="1">
      <formula>2001</formula>
      <formula>2002</formula>
    </cfRule>
  </conditionalFormatting>
  <conditionalFormatting sqref="A43:A47"/>
  <conditionalFormatting sqref="E37:E41">
    <cfRule type="cellIs" priority="70" dxfId="10" operator="notBetween" stopIfTrue="1">
      <formula>1</formula>
      <formula>100000</formula>
    </cfRule>
  </conditionalFormatting>
  <conditionalFormatting sqref="K37:K41">
    <cfRule type="cellIs" priority="71" dxfId="647" operator="notEqual" stopIfTrue="1">
      <formula>"F"</formula>
    </cfRule>
  </conditionalFormatting>
  <conditionalFormatting sqref="L37:N41">
    <cfRule type="cellIs" priority="72" dxfId="6" operator="lessThan" stopIfTrue="1">
      <formula>0</formula>
    </cfRule>
  </conditionalFormatting>
  <conditionalFormatting sqref="P37:R41">
    <cfRule type="cellIs" priority="73" dxfId="6" operator="lessThan" stopIfTrue="1">
      <formula>0</formula>
    </cfRule>
  </conditionalFormatting>
  <conditionalFormatting sqref="A37:A41"/>
  <conditionalFormatting sqref="A30:A31"/>
  <conditionalFormatting sqref="E49">
    <cfRule type="cellIs" priority="78" dxfId="10" operator="notBetween" stopIfTrue="1">
      <formula>1</formula>
      <formula>100000</formula>
    </cfRule>
  </conditionalFormatting>
  <conditionalFormatting sqref="K49">
    <cfRule type="cellIs" priority="79" dxfId="647" operator="notEqual" stopIfTrue="1">
      <formula>"F"</formula>
    </cfRule>
  </conditionalFormatting>
  <conditionalFormatting sqref="L49:N49">
    <cfRule type="cellIs" priority="80" dxfId="6" operator="lessThan" stopIfTrue="1">
      <formula>0</formula>
    </cfRule>
  </conditionalFormatting>
  <conditionalFormatting sqref="P49:R49">
    <cfRule type="cellIs" priority="81" dxfId="6" operator="lessThan" stopIfTrue="1">
      <formula>0</formula>
    </cfRule>
  </conditionalFormatting>
  <conditionalFormatting sqref="H49">
    <cfRule type="cellIs" priority="82" dxfId="5" operator="between" stopIfTrue="1">
      <formula>1999</formula>
      <formula>2000</formula>
    </cfRule>
    <cfRule type="cellIs" priority="83" dxfId="4" operator="between" stopIfTrue="1">
      <formula>2003</formula>
      <formula>2020</formula>
    </cfRule>
    <cfRule type="cellIs" priority="84" dxfId="3" operator="between" stopIfTrue="1">
      <formula>1996</formula>
      <formula>1998</formula>
    </cfRule>
    <cfRule type="cellIs" priority="85" dxfId="0" operator="between" stopIfTrue="1">
      <formula>2001</formula>
      <formula>2002</formula>
    </cfRule>
    <cfRule type="cellIs" priority="86" dxfId="1" operator="lessThan" stopIfTrue="1">
      <formula>1996</formula>
    </cfRule>
  </conditionalFormatting>
  <conditionalFormatting sqref="A49"/>
  <conditionalFormatting sqref="E7">
    <cfRule type="cellIs" priority="89" dxfId="10" operator="notBetween" stopIfTrue="1">
      <formula>1</formula>
      <formula>100000</formula>
    </cfRule>
  </conditionalFormatting>
  <conditionalFormatting sqref="A7"/>
  <conditionalFormatting sqref="K7">
    <cfRule type="cellIs" priority="92" dxfId="647" operator="notEqual" stopIfTrue="1">
      <formula>"F"</formula>
    </cfRule>
  </conditionalFormatting>
  <conditionalFormatting sqref="P7:R7 L7:N7">
    <cfRule type="cellIs" priority="93" dxfId="6" operator="lessThan" stopIfTrue="1">
      <formula>0</formula>
    </cfRule>
  </conditionalFormatting>
  <conditionalFormatting sqref="H7">
    <cfRule type="cellIs" priority="94" dxfId="5" operator="between" stopIfTrue="1">
      <formula>1999</formula>
      <formula>2000</formula>
    </cfRule>
    <cfRule type="cellIs" priority="95" dxfId="4" operator="between" stopIfTrue="1">
      <formula>2003</formula>
      <formula>2020</formula>
    </cfRule>
    <cfRule type="cellIs" priority="96" dxfId="3" operator="between" stopIfTrue="1">
      <formula>1996</formula>
      <formula>1998</formula>
    </cfRule>
    <cfRule type="cellIs" priority="97" dxfId="0" operator="between" stopIfTrue="1">
      <formula>2001</formula>
      <formula>2002</formula>
    </cfRule>
    <cfRule type="cellIs" priority="98" dxfId="1" operator="lessThan" stopIfTrue="1">
      <formula>1996</formula>
    </cfRule>
  </conditionalFormatting>
  <conditionalFormatting sqref="J7">
    <cfRule type="cellIs" priority="99" dxfId="0" operator="between" stopIfTrue="1">
      <formula>2001</formula>
      <formula>2002</formula>
    </cfRule>
  </conditionalFormatting>
  <conditionalFormatting sqref="E22">
    <cfRule type="cellIs" priority="100" dxfId="10" operator="notBetween" stopIfTrue="1">
      <formula>1</formula>
      <formula>100000</formula>
    </cfRule>
  </conditionalFormatting>
  <conditionalFormatting sqref="A22"/>
  <conditionalFormatting sqref="K22">
    <cfRule type="cellIs" priority="103" dxfId="647" operator="notEqual" stopIfTrue="1">
      <formula>"F"</formula>
    </cfRule>
  </conditionalFormatting>
  <conditionalFormatting sqref="P22:R22 L22:N22">
    <cfRule type="cellIs" priority="104" dxfId="6" operator="lessThan" stopIfTrue="1">
      <formula>0</formula>
    </cfRule>
  </conditionalFormatting>
  <conditionalFormatting sqref="H22">
    <cfRule type="cellIs" priority="105" dxfId="5" operator="between" stopIfTrue="1">
      <formula>1999</formula>
      <formula>2000</formula>
    </cfRule>
    <cfRule type="cellIs" priority="106" dxfId="4" operator="between" stopIfTrue="1">
      <formula>2003</formula>
      <formula>2020</formula>
    </cfRule>
    <cfRule type="cellIs" priority="107" dxfId="3" operator="between" stopIfTrue="1">
      <formula>1996</formula>
      <formula>1998</formula>
    </cfRule>
    <cfRule type="cellIs" priority="108" dxfId="0" operator="between" stopIfTrue="1">
      <formula>2001</formula>
      <formula>2002</formula>
    </cfRule>
    <cfRule type="cellIs" priority="109" dxfId="1" operator="lessThan" stopIfTrue="1">
      <formula>1996</formula>
    </cfRule>
  </conditionalFormatting>
  <conditionalFormatting sqref="J22">
    <cfRule type="cellIs" priority="110" dxfId="0" operator="between" stopIfTrue="1">
      <formula>2001</formula>
      <formula>2002</formula>
    </cfRule>
  </conditionalFormatting>
  <conditionalFormatting sqref="E32">
    <cfRule type="cellIs" priority="111" dxfId="10" operator="notBetween" stopIfTrue="1">
      <formula>1</formula>
      <formula>100000</formula>
    </cfRule>
  </conditionalFormatting>
  <conditionalFormatting sqref="A32"/>
  <conditionalFormatting sqref="K32">
    <cfRule type="cellIs" priority="114" dxfId="647" operator="notEqual" stopIfTrue="1">
      <formula>"F"</formula>
    </cfRule>
  </conditionalFormatting>
  <conditionalFormatting sqref="P32:R32 L32:N32">
    <cfRule type="cellIs" priority="115" dxfId="6" operator="lessThan" stopIfTrue="1">
      <formula>0</formula>
    </cfRule>
  </conditionalFormatting>
  <conditionalFormatting sqref="H32">
    <cfRule type="cellIs" priority="116" dxfId="5" operator="between" stopIfTrue="1">
      <formula>1999</formula>
      <formula>2000</formula>
    </cfRule>
    <cfRule type="cellIs" priority="117" dxfId="4" operator="between" stopIfTrue="1">
      <formula>2003</formula>
      <formula>2020</formula>
    </cfRule>
    <cfRule type="cellIs" priority="118" dxfId="3" operator="between" stopIfTrue="1">
      <formula>1996</formula>
      <formula>1998</formula>
    </cfRule>
    <cfRule type="cellIs" priority="119" dxfId="0" operator="between" stopIfTrue="1">
      <formula>2001</formula>
      <formula>2002</formula>
    </cfRule>
    <cfRule type="cellIs" priority="120" dxfId="1" operator="lessThan" stopIfTrue="1">
      <formula>1996</formula>
    </cfRule>
  </conditionalFormatting>
  <conditionalFormatting sqref="J32">
    <cfRule type="cellIs" priority="121" dxfId="0" operator="between" stopIfTrue="1">
      <formula>2001</formula>
      <formula>2002</formula>
    </cfRule>
  </conditionalFormatting>
  <conditionalFormatting sqref="E60">
    <cfRule type="cellIs" priority="122" dxfId="10" operator="notBetween" stopIfTrue="1">
      <formula>1</formula>
      <formula>100000</formula>
    </cfRule>
  </conditionalFormatting>
  <conditionalFormatting sqref="A60"/>
  <conditionalFormatting sqref="K60">
    <cfRule type="cellIs" priority="125" dxfId="647" operator="notEqual" stopIfTrue="1">
      <formula>"F"</formula>
    </cfRule>
  </conditionalFormatting>
  <conditionalFormatting sqref="P60:R60 L60:N60">
    <cfRule type="cellIs" priority="126" dxfId="6" operator="lessThan" stopIfTrue="1">
      <formula>0</formula>
    </cfRule>
  </conditionalFormatting>
  <conditionalFormatting sqref="H60">
    <cfRule type="cellIs" priority="127" dxfId="5" operator="between" stopIfTrue="1">
      <formula>1999</formula>
      <formula>2000</formula>
    </cfRule>
    <cfRule type="cellIs" priority="128" dxfId="4" operator="between" stopIfTrue="1">
      <formula>2003</formula>
      <formula>2020</formula>
    </cfRule>
    <cfRule type="cellIs" priority="129" dxfId="3" operator="between" stopIfTrue="1">
      <formula>1996</formula>
      <formula>1998</formula>
    </cfRule>
    <cfRule type="cellIs" priority="130" dxfId="0" operator="between" stopIfTrue="1">
      <formula>2001</formula>
      <formula>2002</formula>
    </cfRule>
    <cfRule type="cellIs" priority="131" dxfId="1" operator="lessThan" stopIfTrue="1">
      <formula>1996</formula>
    </cfRule>
  </conditionalFormatting>
  <conditionalFormatting sqref="J60">
    <cfRule type="cellIs" priority="132" dxfId="0" operator="between" stopIfTrue="1">
      <formula>2001</formula>
      <formula>2002</formula>
    </cfRule>
  </conditionalFormatting>
  <conditionalFormatting sqref="E12">
    <cfRule type="cellIs" priority="133" dxfId="10" operator="notBetween" stopIfTrue="1">
      <formula>1</formula>
      <formula>100000</formula>
    </cfRule>
  </conditionalFormatting>
  <conditionalFormatting sqref="A12"/>
  <conditionalFormatting sqref="K12">
    <cfRule type="cellIs" priority="136" dxfId="647" operator="notEqual" stopIfTrue="1">
      <formula>"F"</formula>
    </cfRule>
  </conditionalFormatting>
  <conditionalFormatting sqref="P12:R12 L12:N12">
    <cfRule type="cellIs" priority="137" dxfId="6" operator="lessThan" stopIfTrue="1">
      <formula>0</formula>
    </cfRule>
  </conditionalFormatting>
  <conditionalFormatting sqref="H12">
    <cfRule type="cellIs" priority="138" dxfId="5" operator="between" stopIfTrue="1">
      <formula>1999</formula>
      <formula>2000</formula>
    </cfRule>
    <cfRule type="cellIs" priority="139" dxfId="4" operator="between" stopIfTrue="1">
      <formula>2003</formula>
      <formula>2020</formula>
    </cfRule>
    <cfRule type="cellIs" priority="140" dxfId="3" operator="between" stopIfTrue="1">
      <formula>1996</formula>
      <formula>1998</formula>
    </cfRule>
    <cfRule type="cellIs" priority="141" dxfId="0" operator="between" stopIfTrue="1">
      <formula>2001</formula>
      <formula>2002</formula>
    </cfRule>
    <cfRule type="cellIs" priority="142" dxfId="1" operator="lessThan" stopIfTrue="1">
      <formula>1996</formula>
    </cfRule>
  </conditionalFormatting>
  <conditionalFormatting sqref="J12">
    <cfRule type="cellIs" priority="143" dxfId="0" operator="between" stopIfTrue="1">
      <formula>2001</formula>
      <formula>2002</formula>
    </cfRule>
  </conditionalFormatting>
  <conditionalFormatting sqref="E16">
    <cfRule type="cellIs" priority="144" dxfId="10" operator="notBetween" stopIfTrue="1">
      <formula>1</formula>
      <formula>100000</formula>
    </cfRule>
  </conditionalFormatting>
  <conditionalFormatting sqref="A16"/>
  <conditionalFormatting sqref="K16">
    <cfRule type="cellIs" priority="147" dxfId="647" operator="notEqual" stopIfTrue="1">
      <formula>"F"</formula>
    </cfRule>
  </conditionalFormatting>
  <conditionalFormatting sqref="P16:R16 L16:N16">
    <cfRule type="cellIs" priority="148" dxfId="6" operator="lessThan" stopIfTrue="1">
      <formula>0</formula>
    </cfRule>
  </conditionalFormatting>
  <conditionalFormatting sqref="H16">
    <cfRule type="cellIs" priority="149" dxfId="5" operator="between" stopIfTrue="1">
      <formula>1999</formula>
      <formula>2000</formula>
    </cfRule>
    <cfRule type="cellIs" priority="150" dxfId="4" operator="between" stopIfTrue="1">
      <formula>2003</formula>
      <formula>2020</formula>
    </cfRule>
    <cfRule type="cellIs" priority="151" dxfId="3" operator="between" stopIfTrue="1">
      <formula>1996</formula>
      <formula>1998</formula>
    </cfRule>
    <cfRule type="cellIs" priority="152" dxfId="0" operator="between" stopIfTrue="1">
      <formula>2001</formula>
      <formula>2002</formula>
    </cfRule>
    <cfRule type="cellIs" priority="153" dxfId="1" operator="lessThan" stopIfTrue="1">
      <formula>1996</formula>
    </cfRule>
  </conditionalFormatting>
  <conditionalFormatting sqref="J16">
    <cfRule type="cellIs" priority="154" dxfId="0" operator="between" stopIfTrue="1">
      <formula>2001</formula>
      <formula>2002</formula>
    </cfRule>
  </conditionalFormatting>
  <conditionalFormatting sqref="E19">
    <cfRule type="cellIs" priority="155" dxfId="10" operator="notBetween" stopIfTrue="1">
      <formula>1</formula>
      <formula>100000</formula>
    </cfRule>
  </conditionalFormatting>
  <conditionalFormatting sqref="A19"/>
  <conditionalFormatting sqref="K19">
    <cfRule type="cellIs" priority="158" dxfId="647" operator="notEqual" stopIfTrue="1">
      <formula>"F"</formula>
    </cfRule>
  </conditionalFormatting>
  <conditionalFormatting sqref="P19:R19 L19:N19">
    <cfRule type="cellIs" priority="159" dxfId="6" operator="lessThan" stopIfTrue="1">
      <formula>0</formula>
    </cfRule>
  </conditionalFormatting>
  <conditionalFormatting sqref="H19">
    <cfRule type="cellIs" priority="160" dxfId="5" operator="between" stopIfTrue="1">
      <formula>1999</formula>
      <formula>2000</formula>
    </cfRule>
    <cfRule type="cellIs" priority="161" dxfId="4" operator="between" stopIfTrue="1">
      <formula>2003</formula>
      <formula>2020</formula>
    </cfRule>
    <cfRule type="cellIs" priority="162" dxfId="3" operator="between" stopIfTrue="1">
      <formula>1996</formula>
      <formula>1998</formula>
    </cfRule>
    <cfRule type="cellIs" priority="163" dxfId="0" operator="between" stopIfTrue="1">
      <formula>2001</formula>
      <formula>2002</formula>
    </cfRule>
    <cfRule type="cellIs" priority="164" dxfId="1" operator="lessThan" stopIfTrue="1">
      <formula>1996</formula>
    </cfRule>
  </conditionalFormatting>
  <conditionalFormatting sqref="J19">
    <cfRule type="cellIs" priority="165" dxfId="0" operator="between" stopIfTrue="1">
      <formula>2001</formula>
      <formula>2002</formula>
    </cfRule>
  </conditionalFormatting>
  <conditionalFormatting sqref="E24">
    <cfRule type="cellIs" priority="166" dxfId="10" operator="notBetween" stopIfTrue="1">
      <formula>1</formula>
      <formula>100000</formula>
    </cfRule>
  </conditionalFormatting>
  <conditionalFormatting sqref="A24"/>
  <conditionalFormatting sqref="K24">
    <cfRule type="cellIs" priority="169" dxfId="647" operator="notEqual" stopIfTrue="1">
      <formula>"F"</formula>
    </cfRule>
  </conditionalFormatting>
  <conditionalFormatting sqref="P24:R24 L24:N24">
    <cfRule type="cellIs" priority="170" dxfId="6" operator="lessThan" stopIfTrue="1">
      <formula>0</formula>
    </cfRule>
  </conditionalFormatting>
  <conditionalFormatting sqref="H24">
    <cfRule type="cellIs" priority="171" dxfId="5" operator="between" stopIfTrue="1">
      <formula>1999</formula>
      <formula>2000</formula>
    </cfRule>
    <cfRule type="cellIs" priority="172" dxfId="4" operator="between" stopIfTrue="1">
      <formula>2003</formula>
      <formula>2020</formula>
    </cfRule>
    <cfRule type="cellIs" priority="173" dxfId="3" operator="between" stopIfTrue="1">
      <formula>1996</formula>
      <formula>1998</formula>
    </cfRule>
    <cfRule type="cellIs" priority="174" dxfId="0" operator="between" stopIfTrue="1">
      <formula>2001</formula>
      <formula>2002</formula>
    </cfRule>
    <cfRule type="cellIs" priority="175" dxfId="1" operator="lessThan" stopIfTrue="1">
      <formula>1996</formula>
    </cfRule>
  </conditionalFormatting>
  <conditionalFormatting sqref="J24">
    <cfRule type="cellIs" priority="176" dxfId="0" operator="between" stopIfTrue="1">
      <formula>2001</formula>
      <formula>2002</formula>
    </cfRule>
  </conditionalFormatting>
  <conditionalFormatting sqref="E27">
    <cfRule type="cellIs" priority="177" dxfId="10" operator="notBetween" stopIfTrue="1">
      <formula>1</formula>
      <formula>100000</formula>
    </cfRule>
  </conditionalFormatting>
  <conditionalFormatting sqref="A27"/>
  <conditionalFormatting sqref="K27">
    <cfRule type="cellIs" priority="180" dxfId="647" operator="notEqual" stopIfTrue="1">
      <formula>"F"</formula>
    </cfRule>
  </conditionalFormatting>
  <conditionalFormatting sqref="P27:R27 L27:N27">
    <cfRule type="cellIs" priority="181" dxfId="6" operator="lessThan" stopIfTrue="1">
      <formula>0</formula>
    </cfRule>
  </conditionalFormatting>
  <conditionalFormatting sqref="H27">
    <cfRule type="cellIs" priority="182" dxfId="5" operator="between" stopIfTrue="1">
      <formula>1999</formula>
      <formula>2000</formula>
    </cfRule>
    <cfRule type="cellIs" priority="183" dxfId="4" operator="between" stopIfTrue="1">
      <formula>2003</formula>
      <formula>2020</formula>
    </cfRule>
    <cfRule type="cellIs" priority="184" dxfId="3" operator="between" stopIfTrue="1">
      <formula>1996</formula>
      <formula>1998</formula>
    </cfRule>
    <cfRule type="cellIs" priority="185" dxfId="0" operator="between" stopIfTrue="1">
      <formula>2001</formula>
      <formula>2002</formula>
    </cfRule>
    <cfRule type="cellIs" priority="186" dxfId="1" operator="lessThan" stopIfTrue="1">
      <formula>1996</formula>
    </cfRule>
  </conditionalFormatting>
  <conditionalFormatting sqref="J27">
    <cfRule type="cellIs" priority="187" dxfId="0" operator="between" stopIfTrue="1">
      <formula>2001</formula>
      <formula>2002</formula>
    </cfRule>
  </conditionalFormatting>
  <conditionalFormatting sqref="E29">
    <cfRule type="cellIs" priority="188" dxfId="10" operator="notBetween" stopIfTrue="1">
      <formula>1</formula>
      <formula>100000</formula>
    </cfRule>
  </conditionalFormatting>
  <conditionalFormatting sqref="A29"/>
  <conditionalFormatting sqref="K29">
    <cfRule type="cellIs" priority="191" dxfId="647" operator="notEqual" stopIfTrue="1">
      <formula>"F"</formula>
    </cfRule>
  </conditionalFormatting>
  <conditionalFormatting sqref="P29:R29 L29:N29">
    <cfRule type="cellIs" priority="192" dxfId="6" operator="lessThan" stopIfTrue="1">
      <formula>0</formula>
    </cfRule>
  </conditionalFormatting>
  <conditionalFormatting sqref="H29">
    <cfRule type="cellIs" priority="193" dxfId="5" operator="between" stopIfTrue="1">
      <formula>1999</formula>
      <formula>2000</formula>
    </cfRule>
    <cfRule type="cellIs" priority="194" dxfId="4" operator="between" stopIfTrue="1">
      <formula>2003</formula>
      <formula>2020</formula>
    </cfRule>
    <cfRule type="cellIs" priority="195" dxfId="3" operator="between" stopIfTrue="1">
      <formula>1996</formula>
      <formula>1998</formula>
    </cfRule>
    <cfRule type="cellIs" priority="196" dxfId="0" operator="between" stopIfTrue="1">
      <formula>2001</formula>
      <formula>2002</formula>
    </cfRule>
    <cfRule type="cellIs" priority="197" dxfId="1" operator="lessThan" stopIfTrue="1">
      <formula>1996</formula>
    </cfRule>
  </conditionalFormatting>
  <conditionalFormatting sqref="J29">
    <cfRule type="cellIs" priority="198" dxfId="0" operator="between" stopIfTrue="1">
      <formula>2001</formula>
      <formula>2002</formula>
    </cfRule>
  </conditionalFormatting>
  <conditionalFormatting sqref="E36">
    <cfRule type="cellIs" priority="199" dxfId="10" operator="notBetween" stopIfTrue="1">
      <formula>1</formula>
      <formula>100000</formula>
    </cfRule>
  </conditionalFormatting>
  <conditionalFormatting sqref="A36"/>
  <conditionalFormatting sqref="K36">
    <cfRule type="cellIs" priority="202" dxfId="647" operator="notEqual" stopIfTrue="1">
      <formula>"F"</formula>
    </cfRule>
  </conditionalFormatting>
  <conditionalFormatting sqref="P36:R36 L36:N36">
    <cfRule type="cellIs" priority="203" dxfId="6" operator="lessThan" stopIfTrue="1">
      <formula>0</formula>
    </cfRule>
  </conditionalFormatting>
  <conditionalFormatting sqref="H36">
    <cfRule type="cellIs" priority="204" dxfId="5" operator="between" stopIfTrue="1">
      <formula>1999</formula>
      <formula>2000</formula>
    </cfRule>
    <cfRule type="cellIs" priority="205" dxfId="4" operator="between" stopIfTrue="1">
      <formula>2003</formula>
      <formula>2020</formula>
    </cfRule>
    <cfRule type="cellIs" priority="206" dxfId="3" operator="between" stopIfTrue="1">
      <formula>1996</formula>
      <formula>1998</formula>
    </cfRule>
    <cfRule type="cellIs" priority="207" dxfId="0" operator="between" stopIfTrue="1">
      <formula>2001</formula>
      <formula>2002</formula>
    </cfRule>
    <cfRule type="cellIs" priority="208" dxfId="1" operator="lessThan" stopIfTrue="1">
      <formula>1996</formula>
    </cfRule>
  </conditionalFormatting>
  <conditionalFormatting sqref="J36">
    <cfRule type="cellIs" priority="209" dxfId="0" operator="between" stopIfTrue="1">
      <formula>2001</formula>
      <formula>2002</formula>
    </cfRule>
  </conditionalFormatting>
  <conditionalFormatting sqref="E42">
    <cfRule type="cellIs" priority="210" dxfId="10" operator="notBetween" stopIfTrue="1">
      <formula>1</formula>
      <formula>100000</formula>
    </cfRule>
  </conditionalFormatting>
  <conditionalFormatting sqref="A42"/>
  <conditionalFormatting sqref="K42">
    <cfRule type="cellIs" priority="213" dxfId="647" operator="notEqual" stopIfTrue="1">
      <formula>"F"</formula>
    </cfRule>
  </conditionalFormatting>
  <conditionalFormatting sqref="P42:R42 L42:N42">
    <cfRule type="cellIs" priority="214" dxfId="6" operator="lessThan" stopIfTrue="1">
      <formula>0</formula>
    </cfRule>
  </conditionalFormatting>
  <conditionalFormatting sqref="H42">
    <cfRule type="cellIs" priority="215" dxfId="5" operator="between" stopIfTrue="1">
      <formula>1999</formula>
      <formula>2000</formula>
    </cfRule>
    <cfRule type="cellIs" priority="216" dxfId="4" operator="between" stopIfTrue="1">
      <formula>2003</formula>
      <formula>2020</formula>
    </cfRule>
    <cfRule type="cellIs" priority="217" dxfId="3" operator="between" stopIfTrue="1">
      <formula>1996</formula>
      <formula>1998</formula>
    </cfRule>
    <cfRule type="cellIs" priority="218" dxfId="0" operator="between" stopIfTrue="1">
      <formula>2001</formula>
      <formula>2002</formula>
    </cfRule>
    <cfRule type="cellIs" priority="219" dxfId="1" operator="lessThan" stopIfTrue="1">
      <formula>1996</formula>
    </cfRule>
  </conditionalFormatting>
  <conditionalFormatting sqref="J42">
    <cfRule type="cellIs" priority="220" dxfId="0" operator="between" stopIfTrue="1">
      <formula>2001</formula>
      <formula>2002</formula>
    </cfRule>
  </conditionalFormatting>
  <conditionalFormatting sqref="E48">
    <cfRule type="cellIs" priority="221" dxfId="10" operator="notBetween" stopIfTrue="1">
      <formula>1</formula>
      <formula>100000</formula>
    </cfRule>
  </conditionalFormatting>
  <conditionalFormatting sqref="A48"/>
  <conditionalFormatting sqref="K48">
    <cfRule type="cellIs" priority="224" dxfId="647" operator="notEqual" stopIfTrue="1">
      <formula>"F"</formula>
    </cfRule>
  </conditionalFormatting>
  <conditionalFormatting sqref="P48:R48 L48:N48">
    <cfRule type="cellIs" priority="225" dxfId="6" operator="lessThan" stopIfTrue="1">
      <formula>0</formula>
    </cfRule>
  </conditionalFormatting>
  <conditionalFormatting sqref="H48">
    <cfRule type="cellIs" priority="226" dxfId="5" operator="between" stopIfTrue="1">
      <formula>1999</formula>
      <formula>2000</formula>
    </cfRule>
    <cfRule type="cellIs" priority="227" dxfId="4" operator="between" stopIfTrue="1">
      <formula>2003</formula>
      <formula>2020</formula>
    </cfRule>
    <cfRule type="cellIs" priority="228" dxfId="3" operator="between" stopIfTrue="1">
      <formula>1996</formula>
      <formula>1998</formula>
    </cfRule>
    <cfRule type="cellIs" priority="229" dxfId="0" operator="between" stopIfTrue="1">
      <formula>2001</formula>
      <formula>2002</formula>
    </cfRule>
    <cfRule type="cellIs" priority="230" dxfId="1" operator="lessThan" stopIfTrue="1">
      <formula>1996</formula>
    </cfRule>
  </conditionalFormatting>
  <conditionalFormatting sqref="J48">
    <cfRule type="cellIs" priority="231" dxfId="0" operator="between" stopIfTrue="1">
      <formula>2001</formula>
      <formula>2002</formula>
    </cfRule>
  </conditionalFormatting>
  <conditionalFormatting sqref="E52">
    <cfRule type="cellIs" priority="232" dxfId="10" operator="notBetween" stopIfTrue="1">
      <formula>1</formula>
      <formula>100000</formula>
    </cfRule>
  </conditionalFormatting>
  <conditionalFormatting sqref="A52"/>
  <conditionalFormatting sqref="K52">
    <cfRule type="cellIs" priority="235" dxfId="647" operator="notEqual" stopIfTrue="1">
      <formula>"F"</formula>
    </cfRule>
  </conditionalFormatting>
  <conditionalFormatting sqref="P52:R52 L52:N52">
    <cfRule type="cellIs" priority="236" dxfId="6" operator="lessThan" stopIfTrue="1">
      <formula>0</formula>
    </cfRule>
  </conditionalFormatting>
  <conditionalFormatting sqref="H52">
    <cfRule type="cellIs" priority="237" dxfId="5" operator="between" stopIfTrue="1">
      <formula>1999</formula>
      <formula>2000</formula>
    </cfRule>
    <cfRule type="cellIs" priority="238" dxfId="4" operator="between" stopIfTrue="1">
      <formula>2003</formula>
      <formula>2020</formula>
    </cfRule>
    <cfRule type="cellIs" priority="239" dxfId="3" operator="between" stopIfTrue="1">
      <formula>1996</formula>
      <formula>1998</formula>
    </cfRule>
    <cfRule type="cellIs" priority="240" dxfId="0" operator="between" stopIfTrue="1">
      <formula>2001</formula>
      <formula>2002</formula>
    </cfRule>
    <cfRule type="cellIs" priority="241" dxfId="1" operator="lessThan" stopIfTrue="1">
      <formula>1996</formula>
    </cfRule>
  </conditionalFormatting>
  <conditionalFormatting sqref="J52">
    <cfRule type="cellIs" priority="242" dxfId="0" operator="between" stopIfTrue="1">
      <formula>2001</formula>
      <formula>2002</formula>
    </cfRule>
  </conditionalFormatting>
  <conditionalFormatting sqref="E54">
    <cfRule type="cellIs" priority="243" dxfId="10" operator="notBetween" stopIfTrue="1">
      <formula>1</formula>
      <formula>100000</formula>
    </cfRule>
  </conditionalFormatting>
  <conditionalFormatting sqref="A54"/>
  <conditionalFormatting sqref="K54">
    <cfRule type="cellIs" priority="246" dxfId="647" operator="notEqual" stopIfTrue="1">
      <formula>"F"</formula>
    </cfRule>
  </conditionalFormatting>
  <conditionalFormatting sqref="P54:R54 L54:N54">
    <cfRule type="cellIs" priority="247" dxfId="6" operator="lessThan" stopIfTrue="1">
      <formula>0</formula>
    </cfRule>
  </conditionalFormatting>
  <conditionalFormatting sqref="H54">
    <cfRule type="cellIs" priority="248" dxfId="5" operator="between" stopIfTrue="1">
      <formula>1999</formula>
      <formula>2000</formula>
    </cfRule>
    <cfRule type="cellIs" priority="249" dxfId="4" operator="between" stopIfTrue="1">
      <formula>2003</formula>
      <formula>2020</formula>
    </cfRule>
    <cfRule type="cellIs" priority="250" dxfId="3" operator="between" stopIfTrue="1">
      <formula>1996</formula>
      <formula>1998</formula>
    </cfRule>
    <cfRule type="cellIs" priority="251" dxfId="0" operator="between" stopIfTrue="1">
      <formula>2001</formula>
      <formula>2002</formula>
    </cfRule>
    <cfRule type="cellIs" priority="252" dxfId="1" operator="lessThan" stopIfTrue="1">
      <formula>1996</formula>
    </cfRule>
  </conditionalFormatting>
  <conditionalFormatting sqref="J54">
    <cfRule type="cellIs" priority="253" dxfId="0" operator="between" stopIfTrue="1">
      <formula>2001</formula>
      <formula>2002</formula>
    </cfRule>
  </conditionalFormatting>
  <conditionalFormatting sqref="E56">
    <cfRule type="cellIs" priority="254" dxfId="10" operator="notBetween" stopIfTrue="1">
      <formula>1</formula>
      <formula>100000</formula>
    </cfRule>
  </conditionalFormatting>
  <conditionalFormatting sqref="A56"/>
  <conditionalFormatting sqref="K56">
    <cfRule type="cellIs" priority="257" dxfId="647" operator="notEqual" stopIfTrue="1">
      <formula>"F"</formula>
    </cfRule>
  </conditionalFormatting>
  <conditionalFormatting sqref="P56:R56 L56:N56">
    <cfRule type="cellIs" priority="258" dxfId="6" operator="lessThan" stopIfTrue="1">
      <formula>0</formula>
    </cfRule>
  </conditionalFormatting>
  <conditionalFormatting sqref="H56">
    <cfRule type="cellIs" priority="259" dxfId="5" operator="between" stopIfTrue="1">
      <formula>1999</formula>
      <formula>2000</formula>
    </cfRule>
    <cfRule type="cellIs" priority="260" dxfId="4" operator="between" stopIfTrue="1">
      <formula>2003</formula>
      <formula>2020</formula>
    </cfRule>
    <cfRule type="cellIs" priority="261" dxfId="3" operator="between" stopIfTrue="1">
      <formula>1996</formula>
      <formula>1998</formula>
    </cfRule>
    <cfRule type="cellIs" priority="262" dxfId="0" operator="between" stopIfTrue="1">
      <formula>2001</formula>
      <formula>2002</formula>
    </cfRule>
    <cfRule type="cellIs" priority="263" dxfId="1" operator="lessThan" stopIfTrue="1">
      <formula>1996</formula>
    </cfRule>
  </conditionalFormatting>
  <conditionalFormatting sqref="J56">
    <cfRule type="cellIs" priority="264" dxfId="0" operator="between" stopIfTrue="1">
      <formula>2001</formula>
      <formula>2002</formula>
    </cfRule>
  </conditionalFormatting>
  <conditionalFormatting sqref="E55">
    <cfRule type="cellIs" priority="265" dxfId="10" operator="notBetween" stopIfTrue="1">
      <formula>1</formula>
      <formula>100000</formula>
    </cfRule>
  </conditionalFormatting>
  <conditionalFormatting sqref="A55"/>
  <conditionalFormatting sqref="K55">
    <cfRule type="cellIs" priority="268" dxfId="647" operator="notEqual" stopIfTrue="1">
      <formula>"F"</formula>
    </cfRule>
  </conditionalFormatting>
  <conditionalFormatting sqref="L55:N55 P55:R55">
    <cfRule type="cellIs" priority="269" dxfId="6" operator="lessThan" stopIfTrue="1">
      <formula>0</formula>
    </cfRule>
  </conditionalFormatting>
  <conditionalFormatting sqref="H55">
    <cfRule type="cellIs" priority="270" dxfId="5" operator="between" stopIfTrue="1">
      <formula>1999</formula>
      <formula>2000</formula>
    </cfRule>
    <cfRule type="cellIs" priority="271" dxfId="4" operator="between" stopIfTrue="1">
      <formula>2003</formula>
      <formula>2020</formula>
    </cfRule>
    <cfRule type="cellIs" priority="272" dxfId="3" operator="between" stopIfTrue="1">
      <formula>1996</formula>
      <formula>1998</formula>
    </cfRule>
    <cfRule type="cellIs" priority="273" dxfId="0" operator="between" stopIfTrue="1">
      <formula>2001</formula>
      <formula>2002</formula>
    </cfRule>
    <cfRule type="cellIs" priority="274" dxfId="1" operator="lessThan" stopIfTrue="1">
      <formula>1996</formula>
    </cfRule>
  </conditionalFormatting>
  <dataValidations count="1">
    <dataValidation type="list" allowBlank="1" showInputMessage="1" showErrorMessage="1" sqref="A5:A60">
      <formula1>"H,F"</formula1>
      <formula2>0</formula2>
    </dataValidation>
  </dataValidations>
  <printOptions horizontalCentered="1" verticalCentered="1"/>
  <pageMargins left="0" right="0" top="0" bottom="0" header="0.5118055555555555" footer="0.5118055555555555"/>
  <pageSetup horizontalDpi="300" verticalDpi="3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IV568"/>
  <sheetViews>
    <sheetView tabSelected="1" zoomScale="75" zoomScaleNormal="75" zoomScaleSheetLayoutView="80" zoomScalePageLayoutView="0" workbookViewId="0" topLeftCell="A1">
      <selection activeCell="F15" sqref="F15"/>
    </sheetView>
  </sheetViews>
  <sheetFormatPr defaultColWidth="11.421875" defaultRowHeight="12.75"/>
  <cols>
    <col min="1" max="1" width="7.57421875" style="11" customWidth="1"/>
    <col min="2" max="2" width="6.57421875" style="11" customWidth="1"/>
    <col min="3" max="3" width="6.28125" style="11" customWidth="1"/>
    <col min="4" max="4" width="6.28125" style="12" customWidth="1"/>
    <col min="5" max="5" width="10.140625" style="11" customWidth="1"/>
    <col min="6" max="6" width="25.00390625" style="13" customWidth="1"/>
    <col min="7" max="7" width="16.140625" style="13" customWidth="1"/>
    <col min="8" max="8" width="8.421875" style="13" customWidth="1"/>
    <col min="9" max="9" width="9.421875" style="13" customWidth="1"/>
    <col min="10" max="10" width="27.28125" style="14" customWidth="1"/>
    <col min="11" max="11" width="5.7109375" style="13" customWidth="1"/>
    <col min="12" max="14" width="6.7109375" style="13" customWidth="1"/>
    <col min="15" max="15" width="8.140625" style="13" customWidth="1"/>
    <col min="16" max="19" width="6.7109375" style="13" customWidth="1"/>
    <col min="20" max="21" width="8.8515625" style="13" customWidth="1"/>
    <col min="22" max="22" width="7.8515625" style="13" customWidth="1"/>
    <col min="23" max="23" width="5.28125" style="15" customWidth="1"/>
    <col min="24" max="24" width="8.8515625" style="14" customWidth="1"/>
    <col min="25" max="25" width="8.8515625" style="13" customWidth="1"/>
    <col min="26" max="52" width="0" style="13" hidden="1" customWidth="1"/>
    <col min="53" max="16384" width="11.421875" style="13" customWidth="1"/>
  </cols>
  <sheetData>
    <row r="1" spans="1:35" s="24" customFormat="1" ht="41.25" customHeight="1">
      <c r="A1" s="16"/>
      <c r="B1" s="16"/>
      <c r="C1" s="16"/>
      <c r="D1" s="17"/>
      <c r="E1" s="16"/>
      <c r="F1" s="18" t="s">
        <v>78</v>
      </c>
      <c r="G1" s="133"/>
      <c r="H1" s="136" t="s">
        <v>228</v>
      </c>
      <c r="I1" s="136"/>
      <c r="J1" s="136"/>
      <c r="K1" s="136"/>
      <c r="L1" s="136"/>
      <c r="M1" s="136"/>
      <c r="N1" s="136"/>
      <c r="O1" s="136"/>
      <c r="P1" s="20"/>
      <c r="Q1" s="21" t="s">
        <v>80</v>
      </c>
      <c r="R1" s="20"/>
      <c r="S1" s="137">
        <v>42369</v>
      </c>
      <c r="T1" s="137"/>
      <c r="U1" s="137"/>
      <c r="V1" s="137"/>
      <c r="W1" s="22"/>
      <c r="X1" s="23"/>
      <c r="AB1" s="25"/>
      <c r="AC1" s="25"/>
      <c r="AD1" s="25"/>
      <c r="AE1" s="25"/>
      <c r="AF1" s="25"/>
      <c r="AG1" s="25"/>
      <c r="AH1" s="25"/>
      <c r="AI1" s="25"/>
    </row>
    <row r="2" spans="1:256" ht="51" customHeight="1">
      <c r="A2" s="16"/>
      <c r="B2" s="16"/>
      <c r="C2" s="16"/>
      <c r="D2" s="17"/>
      <c r="E2" s="16"/>
      <c r="F2" s="26" t="s">
        <v>77</v>
      </c>
      <c r="G2" s="138" t="s">
        <v>81</v>
      </c>
      <c r="H2" s="138"/>
      <c r="I2" s="138"/>
      <c r="J2" s="138"/>
      <c r="K2" s="138"/>
      <c r="L2" s="139"/>
      <c r="M2" s="139"/>
      <c r="N2" s="139"/>
      <c r="O2" s="140" t="s">
        <v>82</v>
      </c>
      <c r="P2" s="140"/>
      <c r="Q2" s="140"/>
      <c r="R2" s="140"/>
      <c r="S2" s="139"/>
      <c r="T2" s="139"/>
      <c r="U2" s="27"/>
      <c r="V2" s="141"/>
      <c r="W2" s="141"/>
      <c r="X2" s="28"/>
      <c r="Y2"/>
      <c r="Z2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" customHeight="1">
      <c r="A3" s="16"/>
      <c r="B3" s="30"/>
      <c r="C3" s="30"/>
      <c r="D3" s="31"/>
      <c r="E3" s="30"/>
      <c r="F3" s="32"/>
      <c r="G3" s="33"/>
      <c r="H3" s="33"/>
      <c r="I3" s="33"/>
      <c r="J3" s="33"/>
      <c r="K3" s="34"/>
      <c r="L3" s="32"/>
      <c r="M3" s="32"/>
      <c r="N3" s="32"/>
      <c r="O3" s="33"/>
      <c r="P3" s="33"/>
      <c r="Q3" s="33"/>
      <c r="R3" s="33"/>
      <c r="S3" s="32"/>
      <c r="T3" s="32"/>
      <c r="U3" s="32"/>
      <c r="V3" s="35"/>
      <c r="W3" s="35"/>
      <c r="X3" s="36"/>
      <c r="Y3" s="35"/>
      <c r="Z3" s="37"/>
      <c r="AA3" s="37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36" s="48" customFormat="1" ht="13.5" customHeight="1">
      <c r="A4" s="38" t="s">
        <v>83</v>
      </c>
      <c r="B4" s="39" t="s">
        <v>84</v>
      </c>
      <c r="C4" s="40" t="s">
        <v>85</v>
      </c>
      <c r="D4" s="41" t="s">
        <v>86</v>
      </c>
      <c r="E4" s="42" t="s">
        <v>87</v>
      </c>
      <c r="F4" s="43" t="s">
        <v>88</v>
      </c>
      <c r="G4" s="43" t="s">
        <v>89</v>
      </c>
      <c r="H4" s="43" t="s">
        <v>90</v>
      </c>
      <c r="I4" s="43" t="s">
        <v>91</v>
      </c>
      <c r="J4" s="44" t="s">
        <v>92</v>
      </c>
      <c r="K4" s="43" t="s">
        <v>93</v>
      </c>
      <c r="L4" s="43">
        <v>1</v>
      </c>
      <c r="M4" s="43">
        <v>2</v>
      </c>
      <c r="N4" s="43">
        <v>3</v>
      </c>
      <c r="O4" s="43" t="s">
        <v>94</v>
      </c>
      <c r="P4" s="43">
        <v>1</v>
      </c>
      <c r="Q4" s="43">
        <v>2</v>
      </c>
      <c r="R4" s="43">
        <v>3</v>
      </c>
      <c r="S4" s="43" t="s">
        <v>95</v>
      </c>
      <c r="T4" s="43" t="s">
        <v>96</v>
      </c>
      <c r="U4" s="45"/>
      <c r="V4" s="135" t="s">
        <v>97</v>
      </c>
      <c r="W4" s="135"/>
      <c r="X4" s="43" t="s">
        <v>98</v>
      </c>
      <c r="Y4" s="46" t="s">
        <v>99</v>
      </c>
      <c r="Z4" s="47"/>
      <c r="AA4" s="29" t="s">
        <v>77</v>
      </c>
      <c r="AB4" s="29" t="s">
        <v>100</v>
      </c>
      <c r="AC4" s="29" t="s">
        <v>101</v>
      </c>
      <c r="AD4" s="29" t="s">
        <v>102</v>
      </c>
      <c r="AE4" s="29" t="s">
        <v>103</v>
      </c>
      <c r="AF4" s="29" t="s">
        <v>104</v>
      </c>
      <c r="AG4" s="29" t="s">
        <v>105</v>
      </c>
      <c r="AH4" s="29" t="s">
        <v>106</v>
      </c>
      <c r="AI4" s="29" t="s">
        <v>107</v>
      </c>
      <c r="AJ4" s="29" t="s">
        <v>108</v>
      </c>
    </row>
    <row r="5" spans="1:43" s="68" customFormat="1" ht="15" customHeight="1">
      <c r="A5" s="49"/>
      <c r="B5" s="50"/>
      <c r="C5" s="51"/>
      <c r="D5" s="52"/>
      <c r="E5" s="53"/>
      <c r="F5" s="54"/>
      <c r="G5" s="54"/>
      <c r="H5" s="55"/>
      <c r="I5" s="56"/>
      <c r="J5" s="51"/>
      <c r="K5" s="57"/>
      <c r="L5" s="58"/>
      <c r="M5" s="58"/>
      <c r="N5" s="58"/>
      <c r="O5" s="59"/>
      <c r="P5" s="58"/>
      <c r="Q5" s="58"/>
      <c r="R5" s="58"/>
      <c r="S5" s="59"/>
      <c r="T5" s="60"/>
      <c r="U5" s="61"/>
      <c r="V5" s="62"/>
      <c r="W5" s="63"/>
      <c r="X5" s="64"/>
      <c r="Y5" s="65"/>
      <c r="Z5" s="66"/>
      <c r="AA5" s="66" t="s">
        <v>77</v>
      </c>
      <c r="AB5" s="25" t="e">
        <f>T5-HLOOKUP(X5,Feuil1!$C$1:$BL$10,2,0)</f>
        <v>#N/A</v>
      </c>
      <c r="AC5" s="25" t="e">
        <f>T5-HLOOKUP(X5,Feuil1!$C$1:$BL$10,3,0)</f>
        <v>#N/A</v>
      </c>
      <c r="AD5" s="25" t="e">
        <f>T5-HLOOKUP(X5,Feuil1!$C$1:$BL$10,4,0)</f>
        <v>#N/A</v>
      </c>
      <c r="AE5" s="25" t="e">
        <f>T5-HLOOKUP(X5,Feuil1!$C$1:$BL$10,5,0)</f>
        <v>#N/A</v>
      </c>
      <c r="AF5" s="25" t="e">
        <f>T5-HLOOKUP(X5,Feuil1!$C$1:$BL$10,6,0)</f>
        <v>#N/A</v>
      </c>
      <c r="AG5" s="25" t="e">
        <f>T5-HLOOKUP(X5,Feuil1!$C$1:$BL$10,7,0)</f>
        <v>#N/A</v>
      </c>
      <c r="AH5" s="25" t="e">
        <f>T5-HLOOKUP(X5,Feuil1!$C$1:$BL$10,8,0)</f>
        <v>#N/A</v>
      </c>
      <c r="AI5" s="25" t="e">
        <f>T5-HLOOKUP(X5,Feuil1!$C$1:$BL$10,9,0)</f>
        <v>#N/A</v>
      </c>
      <c r="AJ5" s="67" t="e">
        <f>T5-HLOOKUP(X5,Feuil1!$C$1:$BL$10,10,0)</f>
        <v>#N/A</v>
      </c>
      <c r="AQ5" s="68" t="e">
        <f aca="true" t="shared" si="0" ref="AQ5:AQ61">IF(AJ5&gt;=0,$AJ$4,IF(AI5&gt;=0,$AI$4,IF(AH5&gt;=0,$AH$4,IF(AG5&gt;=0,$AG$4,IF(AF5&gt;=0,$AF$4,IF(AE5&gt;=0,$AE$4,IF(AD5&gt;=0,$AD$4,IF(AC5&gt;=0,$AC$4,$AB$4))))))))</f>
        <v>#N/A</v>
      </c>
    </row>
    <row r="6" spans="1:43" s="68" customFormat="1" ht="21">
      <c r="A6" s="69" t="s">
        <v>229</v>
      </c>
      <c r="B6" s="70" t="s">
        <v>156</v>
      </c>
      <c r="C6" s="71" t="s">
        <v>230</v>
      </c>
      <c r="D6" s="72">
        <v>1</v>
      </c>
      <c r="E6" s="73">
        <v>400136</v>
      </c>
      <c r="F6" s="74" t="s">
        <v>231</v>
      </c>
      <c r="G6" s="74" t="s">
        <v>232</v>
      </c>
      <c r="H6" s="119">
        <v>2001</v>
      </c>
      <c r="I6" s="76">
        <v>44.53</v>
      </c>
      <c r="J6" s="71" t="s">
        <v>233</v>
      </c>
      <c r="K6" s="77" t="s">
        <v>109</v>
      </c>
      <c r="L6" s="78">
        <v>50</v>
      </c>
      <c r="M6" s="78">
        <v>55</v>
      </c>
      <c r="N6" s="78">
        <v>-60</v>
      </c>
      <c r="O6" s="79">
        <f>IF(H6="","",IF(MAXA(L6:N6)&lt;=0,0,MAXA(L6:N6)))</f>
        <v>55</v>
      </c>
      <c r="P6" s="78">
        <v>60</v>
      </c>
      <c r="Q6" s="78">
        <v>-65</v>
      </c>
      <c r="R6" s="78">
        <v>60</v>
      </c>
      <c r="S6" s="79">
        <f>IF(H6="","",IF(MAXA(P6:R6)&lt;=0,0,MAXA(P6:R6)))</f>
        <v>60</v>
      </c>
      <c r="T6" s="80">
        <f>IF(H6="","",IF(OR(O6=0,S6=0),0,O6+S6))</f>
        <v>115</v>
      </c>
      <c r="U6" s="81"/>
      <c r="V6" s="82" t="str">
        <f>IF(H6="","",AQ6)</f>
        <v>INTB +</v>
      </c>
      <c r="W6" s="83">
        <f>IF(AJ6&gt;=0,AJ6,IF(AI6&gt;=0,AI6,IF(AH6&gt;=0,AH6,IF(AG6&gt;=0,AG6,IF(AF6&gt;=0,AF6,IF(AE6&gt;=0,AE6,IF(AD6&gt;=0,AD6,IF(AC6&gt;=0,AC6,AB6))))))))</f>
        <v>0</v>
      </c>
      <c r="X6" s="84" t="str">
        <f>IF(I6="","",IF(A6="H",IF(OR(H6="SEN",H6&lt;1996),VLOOKUP(I6,Feuil1!$A$11:$G$29,6),IF(AND(H6&gt;1995,H6&lt;1999),VLOOKUP(I6,Feuil1!$A$11:$G$29,5),IF(AND(H6&gt;1998,H6&lt;2001),VLOOKUP(I6,Feuil1!$A$11:$G$29,4),IF(AND(H6&gt;2000,H6&lt;2003),VLOOKUP(I6,Feuil1!$A$11:$G$29,3),VLOOKUP(I6,Feuil1!$A$11:$G$29,2))))),IF(OR(H6="SEN",H6&lt;1996),VLOOKUP(I6,Feuil1!$G$11:$L$25,6),IF(AND(H6&gt;1995,H6&lt;1999),VLOOKUP(I6,Feuil1!$G$11:$L$25,5),IF(AND(H6&gt;1998,H6&lt;2001),VLOOKUP(I6,Feuil1!$G$11:$L$25,4),IF(AND(H6&gt;2000,H6&lt;2003),VLOOKUP(I6,Feuil1!$G$11:$L$25,3),VLOOKUP(I6,Feuil1!$G$11:$L$25,2)))))))</f>
        <v>C1 45</v>
      </c>
      <c r="Y6" s="85">
        <f>IF(I6="","",IF(A6="H",10^(0.794358141*LOG(I6/174.393)^2)*T6,IF(A6="F",10^(0.89726074*LOG(I6/148.026)^2)*T6,"")))</f>
        <v>218.73415867406797</v>
      </c>
      <c r="Z6" s="66"/>
      <c r="AA6" s="66" t="s">
        <v>77</v>
      </c>
      <c r="AB6" s="25">
        <f>T6-HLOOKUP(X6,Feuil1!$C$1:$BL$10,2,0)</f>
        <v>80</v>
      </c>
      <c r="AC6" s="25">
        <f>T6-HLOOKUP(X6,Feuil1!$C$1:$BL$10,3,0)</f>
        <v>65</v>
      </c>
      <c r="AD6" s="25">
        <f>T6-HLOOKUP(X6,Feuil1!$C$1:$BL$10,4,0)</f>
        <v>55</v>
      </c>
      <c r="AE6" s="25">
        <f>T6-HLOOKUP(X6,Feuil1!$C$1:$BL$10,5,0)</f>
        <v>40</v>
      </c>
      <c r="AF6" s="25">
        <f>T6-HLOOKUP(X6,Feuil1!$C$1:$BL$10,6,0)</f>
        <v>25</v>
      </c>
      <c r="AG6" s="25">
        <f>T6-HLOOKUP(X6,Feuil1!$C$1:$BL$10,7,0)</f>
        <v>10</v>
      </c>
      <c r="AH6" s="25">
        <f>T6-HLOOKUP(X6,Feuil1!$C$1:$BL$10,8,0)</f>
        <v>0</v>
      </c>
      <c r="AI6" s="25">
        <f>T6-HLOOKUP(X6,Feuil1!$C$1:$BL$10,9,0)</f>
        <v>-15</v>
      </c>
      <c r="AJ6" s="67">
        <f>T6-HLOOKUP(X6,Feuil1!$C$1:$BL$10,10,0)</f>
        <v>-885</v>
      </c>
      <c r="AQ6" s="68" t="str">
        <f t="shared" si="0"/>
        <v>INTB +</v>
      </c>
    </row>
    <row r="7" spans="1:43" s="68" customFormat="1" ht="15" customHeight="1">
      <c r="A7" s="49"/>
      <c r="B7" s="50"/>
      <c r="C7" s="51"/>
      <c r="D7" s="52"/>
      <c r="E7" s="53"/>
      <c r="F7" s="54"/>
      <c r="G7" s="54"/>
      <c r="H7" s="55"/>
      <c r="I7" s="56"/>
      <c r="J7" s="51"/>
      <c r="K7" s="57"/>
      <c r="L7" s="58"/>
      <c r="M7" s="58"/>
      <c r="N7" s="58"/>
      <c r="O7" s="59"/>
      <c r="P7" s="58"/>
      <c r="Q7" s="58"/>
      <c r="R7" s="58"/>
      <c r="S7" s="59"/>
      <c r="T7" s="60"/>
      <c r="U7" s="61"/>
      <c r="V7" s="62"/>
      <c r="W7" s="63"/>
      <c r="X7" s="64"/>
      <c r="Y7" s="65"/>
      <c r="Z7" s="66"/>
      <c r="AA7" s="66" t="s">
        <v>77</v>
      </c>
      <c r="AB7" s="25" t="e">
        <f>T7-HLOOKUP(X7,Feuil1!$C$1:$BL$10,2,0)</f>
        <v>#N/A</v>
      </c>
      <c r="AC7" s="25" t="e">
        <f>T7-HLOOKUP(X7,Feuil1!$C$1:$BL$10,3,0)</f>
        <v>#N/A</v>
      </c>
      <c r="AD7" s="25" t="e">
        <f>T7-HLOOKUP(X7,Feuil1!$C$1:$BL$10,4,0)</f>
        <v>#N/A</v>
      </c>
      <c r="AE7" s="25" t="e">
        <f>T7-HLOOKUP(X7,Feuil1!$C$1:$BL$10,5,0)</f>
        <v>#N/A</v>
      </c>
      <c r="AF7" s="25" t="e">
        <f>T7-HLOOKUP(X7,Feuil1!$C$1:$BL$10,6,0)</f>
        <v>#N/A</v>
      </c>
      <c r="AG7" s="25" t="e">
        <f>T7-HLOOKUP(X7,Feuil1!$C$1:$BL$10,7,0)</f>
        <v>#N/A</v>
      </c>
      <c r="AH7" s="25" t="e">
        <f>T7-HLOOKUP(X7,Feuil1!$C$1:$BL$10,8,0)</f>
        <v>#N/A</v>
      </c>
      <c r="AI7" s="25" t="e">
        <f>T7-HLOOKUP(X7,Feuil1!$C$1:$BL$10,9,0)</f>
        <v>#N/A</v>
      </c>
      <c r="AJ7" s="67" t="e">
        <f>T7-HLOOKUP(X7,Feuil1!$C$1:$BL$10,10,0)</f>
        <v>#N/A</v>
      </c>
      <c r="AQ7" s="68" t="e">
        <f t="shared" si="0"/>
        <v>#N/A</v>
      </c>
    </row>
    <row r="8" spans="1:43" s="68" customFormat="1" ht="21">
      <c r="A8" s="69" t="s">
        <v>229</v>
      </c>
      <c r="B8" s="70" t="s">
        <v>156</v>
      </c>
      <c r="C8" s="71" t="s">
        <v>230</v>
      </c>
      <c r="D8" s="72">
        <v>1</v>
      </c>
      <c r="E8" s="73">
        <v>400137</v>
      </c>
      <c r="F8" s="74" t="s">
        <v>231</v>
      </c>
      <c r="G8" s="74" t="s">
        <v>234</v>
      </c>
      <c r="H8" s="75">
        <v>2001</v>
      </c>
      <c r="I8" s="76">
        <v>48.86</v>
      </c>
      <c r="J8" s="71" t="s">
        <v>233</v>
      </c>
      <c r="K8" s="77" t="s">
        <v>109</v>
      </c>
      <c r="L8" s="78">
        <v>50</v>
      </c>
      <c r="M8" s="78">
        <v>55</v>
      </c>
      <c r="N8" s="78">
        <v>-60</v>
      </c>
      <c r="O8" s="79">
        <f>IF(H8="","",IF(MAXA(L8:N8)&lt;=0,0,MAXA(L8:N8)))</f>
        <v>55</v>
      </c>
      <c r="P8" s="78">
        <v>65</v>
      </c>
      <c r="Q8" s="78">
        <v>70</v>
      </c>
      <c r="R8" s="78">
        <v>-75</v>
      </c>
      <c r="S8" s="79">
        <f>IF(H8="","",IF(MAXA(P8:R8)&lt;=0,0,MAXA(P8:R8)))</f>
        <v>70</v>
      </c>
      <c r="T8" s="80">
        <f>IF(H8="","",IF(OR(O8=0,S8=0),0,O8+S8))</f>
        <v>125</v>
      </c>
      <c r="U8" s="81"/>
      <c r="V8" s="82" t="str">
        <f>IF(H8="","",AQ8)</f>
        <v>INTB +</v>
      </c>
      <c r="W8" s="83">
        <f>IF(AJ8&gt;=0,AJ8,IF(AI8&gt;=0,AI8,IF(AH8&gt;=0,AH8,IF(AG8&gt;=0,AG8,IF(AF8&gt;=0,AF8,IF(AE8&gt;=0,AE8,IF(AD8&gt;=0,AD8,IF(AC8&gt;=0,AC8,AB8))))))))</f>
        <v>5</v>
      </c>
      <c r="X8" s="84" t="str">
        <f>IF(I8="","",IF(A8="H",IF(OR(H8="SEN",H8&lt;1996),VLOOKUP(I8,Feuil1!$A$11:$G$29,6),IF(AND(H8&gt;1995,H8&lt;1999),VLOOKUP(I8,Feuil1!$A$11:$G$29,5),IF(AND(H8&gt;1998,H8&lt;2001),VLOOKUP(I8,Feuil1!$A$11:$G$29,4),IF(AND(H8&gt;2000,H8&lt;2003),VLOOKUP(I8,Feuil1!$A$11:$G$29,3),VLOOKUP(I8,Feuil1!$A$11:$G$29,2))))),IF(OR(H8="SEN",H8&lt;1996),VLOOKUP(I8,Feuil1!$G$11:$L$25,6),IF(AND(H8&gt;1995,H8&lt;1999),VLOOKUP(I8,Feuil1!$G$11:$L$25,5),IF(AND(H8&gt;1998,H8&lt;2001),VLOOKUP(I8,Feuil1!$G$11:$L$25,4),IF(AND(H8&gt;2000,H8&lt;2003),VLOOKUP(I8,Feuil1!$G$11:$L$25,3),VLOOKUP(I8,Feuil1!$G$11:$L$25,2)))))))</f>
        <v>C1 50</v>
      </c>
      <c r="Y8" s="85">
        <f>IF(I8="","",IF(A8="H",10^(0.794358141*LOG(I8/174.393)^2)*T8,IF(A8="F",10^(0.89726074*LOG(I8/148.026)^2)*T8,"")))</f>
        <v>218.5038792395916</v>
      </c>
      <c r="Z8" s="66"/>
      <c r="AA8" s="66" t="s">
        <v>77</v>
      </c>
      <c r="AB8" s="25">
        <f>T8-HLOOKUP(X8,Feuil1!$C$1:$BL$10,2,0)</f>
        <v>85</v>
      </c>
      <c r="AC8" s="25">
        <f>T8-HLOOKUP(X8,Feuil1!$C$1:$BL$10,3,0)</f>
        <v>70</v>
      </c>
      <c r="AD8" s="25">
        <f>T8-HLOOKUP(X8,Feuil1!$C$1:$BL$10,4,0)</f>
        <v>60</v>
      </c>
      <c r="AE8" s="25">
        <f>T8-HLOOKUP(X8,Feuil1!$C$1:$BL$10,5,0)</f>
        <v>45</v>
      </c>
      <c r="AF8" s="25">
        <f>T8-HLOOKUP(X8,Feuil1!$C$1:$BL$10,6,0)</f>
        <v>30</v>
      </c>
      <c r="AG8" s="25">
        <f>T8-HLOOKUP(X8,Feuil1!$C$1:$BL$10,7,0)</f>
        <v>15</v>
      </c>
      <c r="AH8" s="25">
        <f>T8-HLOOKUP(X8,Feuil1!$C$1:$BL$10,8,0)</f>
        <v>5</v>
      </c>
      <c r="AI8" s="25">
        <f>T8-HLOOKUP(X8,Feuil1!$C$1:$BL$10,9,0)</f>
        <v>-10</v>
      </c>
      <c r="AJ8" s="67">
        <f>T8-HLOOKUP(X8,Feuil1!$C$1:$BL$10,10,0)</f>
        <v>-875</v>
      </c>
      <c r="AQ8" s="68" t="str">
        <f t="shared" si="0"/>
        <v>INTB +</v>
      </c>
    </row>
    <row r="9" spans="1:43" s="68" customFormat="1" ht="21">
      <c r="A9" s="69" t="s">
        <v>229</v>
      </c>
      <c r="B9" s="103" t="s">
        <v>156</v>
      </c>
      <c r="C9" s="104" t="s">
        <v>230</v>
      </c>
      <c r="D9" s="105">
        <v>2</v>
      </c>
      <c r="E9" s="106">
        <v>400136</v>
      </c>
      <c r="F9" s="107" t="s">
        <v>231</v>
      </c>
      <c r="G9" s="107" t="s">
        <v>232</v>
      </c>
      <c r="H9" s="118">
        <v>2001</v>
      </c>
      <c r="I9" s="109">
        <v>45.21</v>
      </c>
      <c r="J9" s="104" t="s">
        <v>233</v>
      </c>
      <c r="K9" s="110" t="s">
        <v>109</v>
      </c>
      <c r="L9" s="111">
        <v>-50</v>
      </c>
      <c r="M9" s="111">
        <v>50</v>
      </c>
      <c r="N9" s="111">
        <v>55</v>
      </c>
      <c r="O9" s="112">
        <f>IF(H9="","",IF(MAXA(L9:N9)&lt;=0,0,MAXA(L9:N9)))</f>
        <v>55</v>
      </c>
      <c r="P9" s="111">
        <v>60</v>
      </c>
      <c r="Q9" s="111">
        <v>65</v>
      </c>
      <c r="R9" s="111">
        <v>-70</v>
      </c>
      <c r="S9" s="112">
        <f>IF(H9="","",IF(MAXA(P9:R9)&lt;=0,0,MAXA(P9:R9)))</f>
        <v>65</v>
      </c>
      <c r="T9" s="113">
        <f>IF(H9="","",IF(OR(O9=0,S9=0),0,O9+S9))</f>
        <v>120</v>
      </c>
      <c r="U9" s="114"/>
      <c r="V9" s="115" t="str">
        <f>IF(H9="","",AQ9)</f>
        <v>INTB +</v>
      </c>
      <c r="W9" s="116">
        <f>IF(AJ9&gt;=0,AJ9,IF(AI9&gt;=0,AI9,IF(AH9&gt;=0,AH9,IF(AG9&gt;=0,AG9,IF(AF9&gt;=0,AF9,IF(AE9&gt;=0,AE9,IF(AD9&gt;=0,AD9,IF(AC9&gt;=0,AC9,AB9))))))))</f>
        <v>0</v>
      </c>
      <c r="X9" s="117" t="str">
        <f>IF(I9="","",IF(A9="H",IF(OR(H9="SEN",H9&lt;1996),VLOOKUP(I9,Feuil1!$A$11:$G$29,6),IF(AND(H9&gt;1995,H9&lt;1999),VLOOKUP(I9,Feuil1!$A$11:$G$29,5),IF(AND(H9&gt;1998,H9&lt;2001),VLOOKUP(I9,Feuil1!$A$11:$G$29,4),IF(AND(H9&gt;2000,H9&lt;2003),VLOOKUP(I9,Feuil1!$A$11:$G$29,3),VLOOKUP(I9,Feuil1!$A$11:$G$29,2))))),IF(OR(H9="SEN",H9&lt;1996),VLOOKUP(I9,Feuil1!$G$11:$L$25,6),IF(AND(H9&gt;1995,H9&lt;1999),VLOOKUP(I9,Feuil1!$G$11:$L$25,5),IF(AND(H9&gt;1998,H9&lt;2001),VLOOKUP(I9,Feuil1!$G$11:$L$25,4),IF(AND(H9&gt;2000,H9&lt;2003),VLOOKUP(I9,Feuil1!$G$11:$L$25,3),VLOOKUP(I9,Feuil1!$G$11:$L$25,2)))))))</f>
        <v>C1 50</v>
      </c>
      <c r="Y9" s="85">
        <f>IF(I9="","",IF(A9="H",10^(0.794358141*LOG(I9/174.393)^2)*T9,IF(A9="F",10^(0.89726074*LOG(I9/148.026)^2)*T9,"")))</f>
        <v>225.02715933361483</v>
      </c>
      <c r="Z9" s="66"/>
      <c r="AA9" s="66" t="s">
        <v>77</v>
      </c>
      <c r="AB9" s="25">
        <f>T9-HLOOKUP(X9,Feuil1!$C$1:$BL$10,2,0)</f>
        <v>80</v>
      </c>
      <c r="AC9" s="25">
        <f>T9-HLOOKUP(X9,Feuil1!$C$1:$BL$10,3,0)</f>
        <v>65</v>
      </c>
      <c r="AD9" s="25">
        <f>T9-HLOOKUP(X9,Feuil1!$C$1:$BL$10,4,0)</f>
        <v>55</v>
      </c>
      <c r="AE9" s="25">
        <f>T9-HLOOKUP(X9,Feuil1!$C$1:$BL$10,5,0)</f>
        <v>40</v>
      </c>
      <c r="AF9" s="25">
        <f>T9-HLOOKUP(X9,Feuil1!$C$1:$BL$10,6,0)</f>
        <v>25</v>
      </c>
      <c r="AG9" s="25">
        <f>T9-HLOOKUP(X9,Feuil1!$C$1:$BL$10,7,0)</f>
        <v>10</v>
      </c>
      <c r="AH9" s="25">
        <f>T9-HLOOKUP(X9,Feuil1!$C$1:$BL$10,8,0)</f>
        <v>0</v>
      </c>
      <c r="AI9" s="25">
        <f>T9-HLOOKUP(X9,Feuil1!$C$1:$BL$10,9,0)</f>
        <v>-15</v>
      </c>
      <c r="AJ9" s="67">
        <f>T9-HLOOKUP(X9,Feuil1!$C$1:$BL$10,10,0)</f>
        <v>-880</v>
      </c>
      <c r="AQ9" s="68" t="str">
        <f t="shared" si="0"/>
        <v>INTB +</v>
      </c>
    </row>
    <row r="10" spans="1:43" s="68" customFormat="1" ht="15" customHeight="1">
      <c r="A10" s="49"/>
      <c r="B10" s="50"/>
      <c r="C10" s="51"/>
      <c r="D10" s="52"/>
      <c r="E10" s="53"/>
      <c r="F10" s="54"/>
      <c r="G10" s="54"/>
      <c r="H10" s="55"/>
      <c r="I10" s="56"/>
      <c r="J10" s="51"/>
      <c r="K10" s="57"/>
      <c r="L10" s="58"/>
      <c r="M10" s="58"/>
      <c r="N10" s="58"/>
      <c r="O10" s="59"/>
      <c r="P10" s="58"/>
      <c r="Q10" s="58"/>
      <c r="R10" s="58"/>
      <c r="S10" s="59"/>
      <c r="T10" s="60"/>
      <c r="U10" s="61"/>
      <c r="V10" s="62"/>
      <c r="W10" s="63"/>
      <c r="X10" s="64"/>
      <c r="Y10" s="65"/>
      <c r="Z10" s="66"/>
      <c r="AA10" s="66" t="s">
        <v>77</v>
      </c>
      <c r="AB10" s="25" t="e">
        <f>T10-HLOOKUP(X10,Feuil1!$C$1:$BL$10,2,0)</f>
        <v>#N/A</v>
      </c>
      <c r="AC10" s="25" t="e">
        <f>T10-HLOOKUP(X10,Feuil1!$C$1:$BL$10,3,0)</f>
        <v>#N/A</v>
      </c>
      <c r="AD10" s="25" t="e">
        <f>T10-HLOOKUP(X10,Feuil1!$C$1:$BL$10,4,0)</f>
        <v>#N/A</v>
      </c>
      <c r="AE10" s="25" t="e">
        <f>T10-HLOOKUP(X10,Feuil1!$C$1:$BL$10,5,0)</f>
        <v>#N/A</v>
      </c>
      <c r="AF10" s="25" t="e">
        <f>T10-HLOOKUP(X10,Feuil1!$C$1:$BL$10,6,0)</f>
        <v>#N/A</v>
      </c>
      <c r="AG10" s="25" t="e">
        <f>T10-HLOOKUP(X10,Feuil1!$C$1:$BL$10,7,0)</f>
        <v>#N/A</v>
      </c>
      <c r="AH10" s="25" t="e">
        <f>T10-HLOOKUP(X10,Feuil1!$C$1:$BL$10,8,0)</f>
        <v>#N/A</v>
      </c>
      <c r="AI10" s="25" t="e">
        <f>T10-HLOOKUP(X10,Feuil1!$C$1:$BL$10,9,0)</f>
        <v>#N/A</v>
      </c>
      <c r="AJ10" s="67" t="e">
        <f>T10-HLOOKUP(X10,Feuil1!$C$1:$BL$10,10,0)</f>
        <v>#N/A</v>
      </c>
      <c r="AQ10" s="68" t="e">
        <f t="shared" si="0"/>
        <v>#N/A</v>
      </c>
    </row>
    <row r="11" spans="1:43" s="68" customFormat="1" ht="21">
      <c r="A11" s="69" t="s">
        <v>229</v>
      </c>
      <c r="B11" s="70" t="s">
        <v>140</v>
      </c>
      <c r="C11" s="71" t="s">
        <v>141</v>
      </c>
      <c r="D11" s="72">
        <v>1</v>
      </c>
      <c r="E11" s="73">
        <v>312387</v>
      </c>
      <c r="F11" s="74" t="s">
        <v>235</v>
      </c>
      <c r="G11" s="74" t="s">
        <v>236</v>
      </c>
      <c r="H11" s="119">
        <v>2001</v>
      </c>
      <c r="I11" s="76">
        <v>61.55</v>
      </c>
      <c r="J11" s="71" t="s">
        <v>220</v>
      </c>
      <c r="K11" s="77" t="s">
        <v>109</v>
      </c>
      <c r="L11" s="78">
        <v>72</v>
      </c>
      <c r="M11" s="78">
        <v>75</v>
      </c>
      <c r="N11" s="78">
        <v>78</v>
      </c>
      <c r="O11" s="79">
        <f>IF(H11="","",IF(MAXA(L11:N11)&lt;=0,0,MAXA(L11:N11)))</f>
        <v>78</v>
      </c>
      <c r="P11" s="78">
        <v>95</v>
      </c>
      <c r="Q11" s="78">
        <v>-100</v>
      </c>
      <c r="R11" s="78">
        <v>100</v>
      </c>
      <c r="S11" s="79">
        <f>IF(H11="","",IF(MAXA(P11:R11)&lt;=0,0,MAXA(P11:R11)))</f>
        <v>100</v>
      </c>
      <c r="T11" s="80">
        <f>IF(H11="","",IF(OR(O11=0,S11=0),0,O11+S11))</f>
        <v>178</v>
      </c>
      <c r="U11" s="81"/>
      <c r="V11" s="82" t="str">
        <f>IF(H11="","",AQ11)</f>
        <v>INTB +</v>
      </c>
      <c r="W11" s="83">
        <f>IF(AJ11&gt;=0,AJ11,IF(AI11&gt;=0,AI11,IF(AH11&gt;=0,AH11,IF(AG11&gt;=0,AG11,IF(AF11&gt;=0,AF11,IF(AE11&gt;=0,AE11,IF(AD11&gt;=0,AD11,IF(AC11&gt;=0,AC11,AB11))))))))</f>
        <v>8</v>
      </c>
      <c r="X11" s="84" t="str">
        <f>IF(I11="","",IF(A11="H",IF(OR(H11="SEN",H11&lt;1996),VLOOKUP(I11,Feuil1!$A$11:$G$29,6),IF(AND(H11&gt;1995,H11&lt;1999),VLOOKUP(I11,Feuil1!$A$11:$G$29,5),IF(AND(H11&gt;1998,H11&lt;2001),VLOOKUP(I11,Feuil1!$A$11:$G$29,4),IF(AND(H11&gt;2000,H11&lt;2003),VLOOKUP(I11,Feuil1!$A$11:$G$29,3),VLOOKUP(I11,Feuil1!$A$11:$G$29,2))))),IF(OR(H11="SEN",H11&lt;1996),VLOOKUP(I11,Feuil1!$G$11:$L$25,6),IF(AND(H11&gt;1995,H11&lt;1999),VLOOKUP(I11,Feuil1!$G$11:$L$25,5),IF(AND(H11&gt;1998,H11&lt;2001),VLOOKUP(I11,Feuil1!$G$11:$L$25,4),IF(AND(H11&gt;2000,H11&lt;2003),VLOOKUP(I11,Feuil1!$G$11:$L$25,3),VLOOKUP(I11,Feuil1!$G$11:$L$25,2)))))))</f>
        <v>C1 62</v>
      </c>
      <c r="Y11" s="85">
        <f>IF(I11="","",IF(A11="H",10^(0.794358141*LOG(I11/174.393)^2)*T11,IF(A11="F",10^(0.89726074*LOG(I11/148.026)^2)*T11,"")))</f>
        <v>258.77764829484795</v>
      </c>
      <c r="Z11" s="66"/>
      <c r="AA11" s="66" t="s">
        <v>77</v>
      </c>
      <c r="AB11" s="25">
        <f>T11-HLOOKUP(X11,Feuil1!$C$1:$BL$10,2,0)</f>
        <v>103</v>
      </c>
      <c r="AC11" s="25">
        <f>T11-HLOOKUP(X11,Feuil1!$C$1:$BL$10,3,0)</f>
        <v>83</v>
      </c>
      <c r="AD11" s="25">
        <f>T11-HLOOKUP(X11,Feuil1!$C$1:$BL$10,4,0)</f>
        <v>73</v>
      </c>
      <c r="AE11" s="25">
        <f>T11-HLOOKUP(X11,Feuil1!$C$1:$BL$10,5,0)</f>
        <v>58</v>
      </c>
      <c r="AF11" s="25">
        <f>T11-HLOOKUP(X11,Feuil1!$C$1:$BL$10,6,0)</f>
        <v>43</v>
      </c>
      <c r="AG11" s="25">
        <f>T11-HLOOKUP(X11,Feuil1!$C$1:$BL$10,7,0)</f>
        <v>28</v>
      </c>
      <c r="AH11" s="25">
        <f>T11-HLOOKUP(X11,Feuil1!$C$1:$BL$10,8,0)</f>
        <v>8</v>
      </c>
      <c r="AI11" s="25">
        <f>T11-HLOOKUP(X11,Feuil1!$C$1:$BL$10,9,0)</f>
        <v>-12</v>
      </c>
      <c r="AJ11" s="67">
        <f>T11-HLOOKUP(X11,Feuil1!$C$1:$BL$10,10,0)</f>
        <v>-822</v>
      </c>
      <c r="AQ11" s="68" t="str">
        <f t="shared" si="0"/>
        <v>INTB +</v>
      </c>
    </row>
    <row r="12" spans="1:43" s="68" customFormat="1" ht="21">
      <c r="A12" s="86"/>
      <c r="B12" s="87"/>
      <c r="C12" s="88"/>
      <c r="D12" s="89"/>
      <c r="E12" s="90"/>
      <c r="F12" s="91"/>
      <c r="G12" s="91"/>
      <c r="H12" s="92"/>
      <c r="I12" s="93"/>
      <c r="J12" s="88"/>
      <c r="K12" s="94"/>
      <c r="L12" s="95"/>
      <c r="M12" s="95"/>
      <c r="N12" s="95"/>
      <c r="O12" s="96"/>
      <c r="P12" s="95"/>
      <c r="Q12" s="95"/>
      <c r="R12" s="95"/>
      <c r="S12" s="96"/>
      <c r="T12" s="97"/>
      <c r="U12" s="98"/>
      <c r="V12" s="99"/>
      <c r="W12" s="100"/>
      <c r="X12" s="101"/>
      <c r="Y12" s="102"/>
      <c r="Z12" s="66"/>
      <c r="AA12" s="66" t="s">
        <v>77</v>
      </c>
      <c r="AB12" s="25" t="e">
        <f>T12-HLOOKUP(X12,Feuil1!$C$1:$BL$10,2,0)</f>
        <v>#N/A</v>
      </c>
      <c r="AC12" s="25" t="e">
        <f>T12-HLOOKUP(X12,Feuil1!$C$1:$BL$10,3,0)</f>
        <v>#N/A</v>
      </c>
      <c r="AD12" s="25" t="e">
        <f>T12-HLOOKUP(X12,Feuil1!$C$1:$BL$10,4,0)</f>
        <v>#N/A</v>
      </c>
      <c r="AE12" s="25" t="e">
        <f>T12-HLOOKUP(X12,Feuil1!$C$1:$BL$10,5,0)</f>
        <v>#N/A</v>
      </c>
      <c r="AF12" s="25" t="e">
        <f>T12-HLOOKUP(X12,Feuil1!$C$1:$BL$10,6,0)</f>
        <v>#N/A</v>
      </c>
      <c r="AG12" s="25" t="e">
        <f>T12-HLOOKUP(X12,Feuil1!$C$1:$BL$10,7,0)</f>
        <v>#N/A</v>
      </c>
      <c r="AH12" s="25" t="e">
        <f>T12-HLOOKUP(X12,Feuil1!$C$1:$BL$10,8,0)</f>
        <v>#N/A</v>
      </c>
      <c r="AI12" s="25" t="e">
        <f>T12-HLOOKUP(X12,Feuil1!$C$1:$BL$10,9,0)</f>
        <v>#N/A</v>
      </c>
      <c r="AJ12" s="67" t="e">
        <f>T12-HLOOKUP(X12,Feuil1!$C$1:$BL$10,10,0)</f>
        <v>#N/A</v>
      </c>
      <c r="AQ12" s="68" t="e">
        <f t="shared" si="0"/>
        <v>#N/A</v>
      </c>
    </row>
    <row r="13" spans="1:43" s="68" customFormat="1" ht="21">
      <c r="A13" s="69" t="s">
        <v>229</v>
      </c>
      <c r="B13" s="70" t="s">
        <v>164</v>
      </c>
      <c r="C13" s="71" t="s">
        <v>165</v>
      </c>
      <c r="D13" s="72">
        <v>1</v>
      </c>
      <c r="E13" s="73">
        <v>343406</v>
      </c>
      <c r="F13" s="74" t="s">
        <v>237</v>
      </c>
      <c r="G13" s="74" t="s">
        <v>238</v>
      </c>
      <c r="H13" s="75">
        <v>1999</v>
      </c>
      <c r="I13" s="76">
        <v>55.3</v>
      </c>
      <c r="J13" s="71" t="s">
        <v>223</v>
      </c>
      <c r="K13" s="77" t="s">
        <v>109</v>
      </c>
      <c r="L13" s="78">
        <v>-78</v>
      </c>
      <c r="M13" s="78">
        <v>70</v>
      </c>
      <c r="N13" s="78">
        <v>74</v>
      </c>
      <c r="O13" s="79">
        <f>IF(H13="","",IF(MAXA(L13:N13)&lt;=0,0,MAXA(L13:N13)))</f>
        <v>74</v>
      </c>
      <c r="P13" s="78">
        <v>90</v>
      </c>
      <c r="Q13" s="78">
        <v>95</v>
      </c>
      <c r="R13" s="78">
        <v>97</v>
      </c>
      <c r="S13" s="79">
        <f>IF(H13="","",IF(MAXA(P13:R13)&lt;=0,0,MAXA(P13:R13)))</f>
        <v>97</v>
      </c>
      <c r="T13" s="80">
        <f>IF(H13="","",IF(OR(O13=0,S13=0),0,O13+S13))</f>
        <v>171</v>
      </c>
      <c r="U13" s="81"/>
      <c r="V13" s="82" t="str">
        <f>IF(H13="","",AQ13)</f>
        <v>INTB +</v>
      </c>
      <c r="W13" s="83">
        <f>IF(AJ13&gt;=0,AJ13,IF(AI13&gt;=0,AI13,IF(AH13&gt;=0,AH13,IF(AG13&gt;=0,AG13,IF(AF13&gt;=0,AF13,IF(AE13&gt;=0,AE13,IF(AD13&gt;=0,AD13,IF(AC13&gt;=0,AC13,AB13))))))))</f>
        <v>1</v>
      </c>
      <c r="X13" s="84" t="str">
        <f>IF(I13="","",IF(A13="H",IF(OR(H13="SEN",H13&lt;1996),VLOOKUP(I13,Feuil1!$A$11:$G$29,6),IF(AND(H13&gt;1995,H13&lt;1999),VLOOKUP(I13,Feuil1!$A$11:$G$29,5),IF(AND(H13&gt;1998,H13&lt;2001),VLOOKUP(I13,Feuil1!$A$11:$G$29,4),IF(AND(H13&gt;2000,H13&lt;2003),VLOOKUP(I13,Feuil1!$A$11:$G$29,3),VLOOKUP(I13,Feuil1!$A$11:$G$29,2))))),IF(OR(H13="SEN",H13&lt;1996),VLOOKUP(I13,Feuil1!$G$11:$L$25,6),IF(AND(H13&gt;1995,H13&lt;1999),VLOOKUP(I13,Feuil1!$G$11:$L$25,5),IF(AND(H13&gt;1998,H13&lt;2001),VLOOKUP(I13,Feuil1!$G$11:$L$25,4),IF(AND(H13&gt;2000,H13&lt;2003),VLOOKUP(I13,Feuil1!$G$11:$L$25,3),VLOOKUP(I13,Feuil1!$G$11:$L$25,2)))))))</f>
        <v>C2 56</v>
      </c>
      <c r="Y13" s="85">
        <f>IF(I13="","",IF(A13="H",10^(0.794358141*LOG(I13/174.393)^2)*T13,IF(A13="F",10^(0.89726074*LOG(I13/148.026)^2)*T13,"")))</f>
        <v>269.5483415622315</v>
      </c>
      <c r="Z13" s="66"/>
      <c r="AA13" s="66" t="s">
        <v>77</v>
      </c>
      <c r="AB13" s="25">
        <f>T13-HLOOKUP(X13,Feuil1!$C$1:$BL$10,2,0)</f>
        <v>106</v>
      </c>
      <c r="AC13" s="25">
        <f>T13-HLOOKUP(X13,Feuil1!$C$1:$BL$10,3,0)</f>
        <v>86</v>
      </c>
      <c r="AD13" s="25">
        <f>T13-HLOOKUP(X13,Feuil1!$C$1:$BL$10,4,0)</f>
        <v>71</v>
      </c>
      <c r="AE13" s="25">
        <f>T13-HLOOKUP(X13,Feuil1!$C$1:$BL$10,5,0)</f>
        <v>56</v>
      </c>
      <c r="AF13" s="25">
        <f>T13-HLOOKUP(X13,Feuil1!$C$1:$BL$10,6,0)</f>
        <v>41</v>
      </c>
      <c r="AG13" s="25">
        <f>T13-HLOOKUP(X13,Feuil1!$C$1:$BL$10,7,0)</f>
        <v>26</v>
      </c>
      <c r="AH13" s="25">
        <f>T13-HLOOKUP(X13,Feuil1!$C$1:$BL$10,8,0)</f>
        <v>1</v>
      </c>
      <c r="AI13" s="25">
        <f>T13-HLOOKUP(X13,Feuil1!$C$1:$BL$10,9,0)</f>
        <v>-19</v>
      </c>
      <c r="AJ13" s="67">
        <f>T13-HLOOKUP(X13,Feuil1!$C$1:$BL$10,10,0)</f>
        <v>-829</v>
      </c>
      <c r="AQ13" s="68" t="str">
        <f t="shared" si="0"/>
        <v>INTB +</v>
      </c>
    </row>
    <row r="14" spans="1:43" s="68" customFormat="1" ht="15" customHeight="1">
      <c r="A14" s="49"/>
      <c r="B14" s="50"/>
      <c r="C14" s="51"/>
      <c r="D14" s="52"/>
      <c r="E14" s="53"/>
      <c r="F14" s="54"/>
      <c r="G14" s="54"/>
      <c r="H14" s="55"/>
      <c r="I14" s="56"/>
      <c r="J14" s="51"/>
      <c r="K14" s="57"/>
      <c r="L14" s="58"/>
      <c r="M14" s="58"/>
      <c r="N14" s="58"/>
      <c r="O14" s="59"/>
      <c r="P14" s="58"/>
      <c r="Q14" s="58"/>
      <c r="R14" s="58"/>
      <c r="S14" s="59"/>
      <c r="T14" s="60"/>
      <c r="U14" s="61"/>
      <c r="V14" s="62"/>
      <c r="W14" s="63"/>
      <c r="X14" s="64"/>
      <c r="Y14" s="65"/>
      <c r="Z14" s="66"/>
      <c r="AA14" s="66" t="s">
        <v>77</v>
      </c>
      <c r="AB14" s="25" t="e">
        <f>T14-HLOOKUP(X14,Feuil1!$C$1:$BL$10,2,0)</f>
        <v>#N/A</v>
      </c>
      <c r="AC14" s="25" t="e">
        <f>T14-HLOOKUP(X14,Feuil1!$C$1:$BL$10,3,0)</f>
        <v>#N/A</v>
      </c>
      <c r="AD14" s="25" t="e">
        <f>T14-HLOOKUP(X14,Feuil1!$C$1:$BL$10,4,0)</f>
        <v>#N/A</v>
      </c>
      <c r="AE14" s="25" t="e">
        <f>T14-HLOOKUP(X14,Feuil1!$C$1:$BL$10,5,0)</f>
        <v>#N/A</v>
      </c>
      <c r="AF14" s="25" t="e">
        <f>T14-HLOOKUP(X14,Feuil1!$C$1:$BL$10,6,0)</f>
        <v>#N/A</v>
      </c>
      <c r="AG14" s="25" t="e">
        <f>T14-HLOOKUP(X14,Feuil1!$C$1:$BL$10,7,0)</f>
        <v>#N/A</v>
      </c>
      <c r="AH14" s="25" t="e">
        <f>T14-HLOOKUP(X14,Feuil1!$C$1:$BL$10,8,0)</f>
        <v>#N/A</v>
      </c>
      <c r="AI14" s="25" t="e">
        <f>T14-HLOOKUP(X14,Feuil1!$C$1:$BL$10,9,0)</f>
        <v>#N/A</v>
      </c>
      <c r="AJ14" s="67" t="e">
        <f>T14-HLOOKUP(X14,Feuil1!$C$1:$BL$10,10,0)</f>
        <v>#N/A</v>
      </c>
      <c r="AQ14" s="68" t="e">
        <f t="shared" si="0"/>
        <v>#N/A</v>
      </c>
    </row>
    <row r="15" spans="1:43" s="68" customFormat="1" ht="21">
      <c r="A15" s="69" t="s">
        <v>229</v>
      </c>
      <c r="B15" s="70" t="s">
        <v>140</v>
      </c>
      <c r="C15" s="71" t="s">
        <v>136</v>
      </c>
      <c r="D15" s="72">
        <v>1</v>
      </c>
      <c r="E15" s="73">
        <v>403068</v>
      </c>
      <c r="F15" s="74" t="s">
        <v>239</v>
      </c>
      <c r="G15" s="74" t="s">
        <v>240</v>
      </c>
      <c r="H15" s="75">
        <v>1999</v>
      </c>
      <c r="I15" s="76">
        <v>60.6</v>
      </c>
      <c r="J15" s="71" t="s">
        <v>139</v>
      </c>
      <c r="K15" s="77" t="s">
        <v>109</v>
      </c>
      <c r="L15" s="78">
        <v>75</v>
      </c>
      <c r="M15" s="78">
        <v>80</v>
      </c>
      <c r="N15" s="78">
        <v>85</v>
      </c>
      <c r="O15" s="79">
        <f>IF(H15="","",IF(MAXA(L15:N15)&lt;=0,0,MAXA(L15:N15)))</f>
        <v>85</v>
      </c>
      <c r="P15" s="78">
        <v>101</v>
      </c>
      <c r="Q15" s="78">
        <v>104</v>
      </c>
      <c r="R15" s="78">
        <v>107</v>
      </c>
      <c r="S15" s="79">
        <f>IF(H15="","",IF(MAXA(P15:R15)&lt;=0,0,MAXA(P15:R15)))</f>
        <v>107</v>
      </c>
      <c r="T15" s="80">
        <f>IF(H15="","",IF(OR(O15=0,S15=0),0,O15+S15))</f>
        <v>192</v>
      </c>
      <c r="U15" s="81"/>
      <c r="V15" s="82" t="str">
        <f>IF(H15="","",AQ15)</f>
        <v>INTB +</v>
      </c>
      <c r="W15" s="83">
        <f>IF(AJ15&gt;=0,AJ15,IF(AI15&gt;=0,AI15,IF(AH15&gt;=0,AH15,IF(AG15&gt;=0,AG15,IF(AF15&gt;=0,AF15,IF(AE15&gt;=0,AE15,IF(AD15&gt;=0,AD15,IF(AC15&gt;=0,AC15,AB15))))))))</f>
        <v>2</v>
      </c>
      <c r="X15" s="84" t="str">
        <f>IF(I15="","",IF(A15="H",IF(OR(H15="SEN",H15&lt;1996),VLOOKUP(I15,Feuil1!$A$11:$G$29,6),IF(AND(H15&gt;1995,H15&lt;1999),VLOOKUP(I15,Feuil1!$A$11:$G$29,5),IF(AND(H15&gt;1998,H15&lt;2001),VLOOKUP(I15,Feuil1!$A$11:$G$29,4),IF(AND(H15&gt;2000,H15&lt;2003),VLOOKUP(I15,Feuil1!$A$11:$G$29,3),VLOOKUP(I15,Feuil1!$A$11:$G$29,2))))),IF(OR(H15="SEN",H15&lt;1996),VLOOKUP(I15,Feuil1!$G$11:$L$25,6),IF(AND(H15&gt;1995,H15&lt;1999),VLOOKUP(I15,Feuil1!$G$11:$L$25,5),IF(AND(H15&gt;1998,H15&lt;2001),VLOOKUP(I15,Feuil1!$G$11:$L$25,4),IF(AND(H15&gt;2000,H15&lt;2003),VLOOKUP(I15,Feuil1!$G$11:$L$25,3),VLOOKUP(I15,Feuil1!$G$11:$L$25,2)))))))</f>
        <v>C2 62</v>
      </c>
      <c r="Y15" s="85">
        <f>IF(I15="","",IF(A15="H",10^(0.794358141*LOG(I15/174.393)^2)*T15,IF(A15="F",10^(0.89726074*LOG(I15/148.026)^2)*T15,"")))</f>
        <v>282.2919831166561</v>
      </c>
      <c r="Z15" s="66"/>
      <c r="AA15" s="66" t="s">
        <v>77</v>
      </c>
      <c r="AB15" s="25">
        <f>T15-HLOOKUP(X15,Feuil1!$C$1:$BL$10,2,0)</f>
        <v>107</v>
      </c>
      <c r="AC15" s="25">
        <f>T15-HLOOKUP(X15,Feuil1!$C$1:$BL$10,3,0)</f>
        <v>87</v>
      </c>
      <c r="AD15" s="25">
        <f>T15-HLOOKUP(X15,Feuil1!$C$1:$BL$10,4,0)</f>
        <v>72</v>
      </c>
      <c r="AE15" s="25">
        <f>T15-HLOOKUP(X15,Feuil1!$C$1:$BL$10,5,0)</f>
        <v>57</v>
      </c>
      <c r="AF15" s="25">
        <f>T15-HLOOKUP(X15,Feuil1!$C$1:$BL$10,6,0)</f>
        <v>42</v>
      </c>
      <c r="AG15" s="25">
        <f>T15-HLOOKUP(X15,Feuil1!$C$1:$BL$10,7,0)</f>
        <v>22</v>
      </c>
      <c r="AH15" s="25">
        <f>T15-HLOOKUP(X15,Feuil1!$C$1:$BL$10,8,0)</f>
        <v>2</v>
      </c>
      <c r="AI15" s="25">
        <f>T15-HLOOKUP(X15,Feuil1!$C$1:$BL$10,9,0)</f>
        <v>-18</v>
      </c>
      <c r="AJ15" s="67">
        <f>T15-HLOOKUP(X15,Feuil1!$C$1:$BL$10,10,0)</f>
        <v>-808</v>
      </c>
      <c r="AQ15" s="68" t="str">
        <f t="shared" si="0"/>
        <v>INTB +</v>
      </c>
    </row>
    <row r="16" spans="1:43" s="68" customFormat="1" ht="21">
      <c r="A16" s="69" t="s">
        <v>229</v>
      </c>
      <c r="B16" s="70" t="s">
        <v>156</v>
      </c>
      <c r="C16" s="71" t="s">
        <v>157</v>
      </c>
      <c r="D16" s="72">
        <v>2</v>
      </c>
      <c r="E16" s="73">
        <v>387920</v>
      </c>
      <c r="F16" s="74" t="s">
        <v>241</v>
      </c>
      <c r="G16" s="74" t="s">
        <v>242</v>
      </c>
      <c r="H16" s="75">
        <v>2000</v>
      </c>
      <c r="I16" s="76">
        <v>61.6</v>
      </c>
      <c r="J16" s="71" t="s">
        <v>243</v>
      </c>
      <c r="K16" s="77" t="s">
        <v>109</v>
      </c>
      <c r="L16" s="78">
        <v>80</v>
      </c>
      <c r="M16" s="78">
        <v>83</v>
      </c>
      <c r="N16" s="78">
        <v>85</v>
      </c>
      <c r="O16" s="79">
        <f>IF(H16="","",IF(MAXA(L16:N16)&lt;=0,0,MAXA(L16:N16)))</f>
        <v>85</v>
      </c>
      <c r="P16" s="78">
        <v>95</v>
      </c>
      <c r="Q16" s="78">
        <v>100</v>
      </c>
      <c r="R16" s="78">
        <v>105</v>
      </c>
      <c r="S16" s="79">
        <f>IF(H16="","",IF(MAXA(P16:R16)&lt;=0,0,MAXA(P16:R16)))</f>
        <v>105</v>
      </c>
      <c r="T16" s="80">
        <f>IF(H16="","",IF(OR(O16=0,S16=0),0,O16+S16))</f>
        <v>190</v>
      </c>
      <c r="U16" s="81"/>
      <c r="V16" s="82" t="str">
        <f>IF(H16="","",AQ16)</f>
        <v>INTB +</v>
      </c>
      <c r="W16" s="83">
        <f>IF(AJ16&gt;=0,AJ16,IF(AI16&gt;=0,AI16,IF(AH16&gt;=0,AH16,IF(AG16&gt;=0,AG16,IF(AF16&gt;=0,AF16,IF(AE16&gt;=0,AE16,IF(AD16&gt;=0,AD16,IF(AC16&gt;=0,AC16,AB16))))))))</f>
        <v>0</v>
      </c>
      <c r="X16" s="84" t="str">
        <f>IF(I16="","",IF(A16="H",IF(OR(H16="SEN",H16&lt;1996),VLOOKUP(I16,Feuil1!$A$11:$G$29,6),IF(AND(H16&gt;1995,H16&lt;1999),VLOOKUP(I16,Feuil1!$A$11:$G$29,5),IF(AND(H16&gt;1998,H16&lt;2001),VLOOKUP(I16,Feuil1!$A$11:$G$29,4),IF(AND(H16&gt;2000,H16&lt;2003),VLOOKUP(I16,Feuil1!$A$11:$G$29,3),VLOOKUP(I16,Feuil1!$A$11:$G$29,2))))),IF(OR(H16="SEN",H16&lt;1996),VLOOKUP(I16,Feuil1!$G$11:$L$25,6),IF(AND(H16&gt;1995,H16&lt;1999),VLOOKUP(I16,Feuil1!$G$11:$L$25,5),IF(AND(H16&gt;1998,H16&lt;2001),VLOOKUP(I16,Feuil1!$G$11:$L$25,4),IF(AND(H16&gt;2000,H16&lt;2003),VLOOKUP(I16,Feuil1!$G$11:$L$25,3),VLOOKUP(I16,Feuil1!$G$11:$L$25,2)))))))</f>
        <v>C2 62</v>
      </c>
      <c r="Y16" s="85">
        <f>IF(I16="","",IF(A16="H",10^(0.794358141*LOG(I16/174.393)^2)*T16,IF(A16="F",10^(0.89726074*LOG(I16/148.026)^2)*T16,"")))</f>
        <v>276.0622664529704</v>
      </c>
      <c r="Z16" s="66"/>
      <c r="AA16" s="66" t="s">
        <v>77</v>
      </c>
      <c r="AB16" s="25">
        <f>T16-HLOOKUP(X16,Feuil1!$C$1:$BL$10,2,0)</f>
        <v>105</v>
      </c>
      <c r="AC16" s="25">
        <f>T16-HLOOKUP(X16,Feuil1!$C$1:$BL$10,3,0)</f>
        <v>85</v>
      </c>
      <c r="AD16" s="25">
        <f>T16-HLOOKUP(X16,Feuil1!$C$1:$BL$10,4,0)</f>
        <v>70</v>
      </c>
      <c r="AE16" s="25">
        <f>T16-HLOOKUP(X16,Feuil1!$C$1:$BL$10,5,0)</f>
        <v>55</v>
      </c>
      <c r="AF16" s="25">
        <f>T16-HLOOKUP(X16,Feuil1!$C$1:$BL$10,6,0)</f>
        <v>40</v>
      </c>
      <c r="AG16" s="25">
        <f>T16-HLOOKUP(X16,Feuil1!$C$1:$BL$10,7,0)</f>
        <v>20</v>
      </c>
      <c r="AH16" s="25">
        <f>T16-HLOOKUP(X16,Feuil1!$C$1:$BL$10,8,0)</f>
        <v>0</v>
      </c>
      <c r="AI16" s="25">
        <f>T16-HLOOKUP(X16,Feuil1!$C$1:$BL$10,9,0)</f>
        <v>-20</v>
      </c>
      <c r="AJ16" s="67">
        <f>T16-HLOOKUP(X16,Feuil1!$C$1:$BL$10,10,0)</f>
        <v>-810</v>
      </c>
      <c r="AQ16" s="68" t="str">
        <f t="shared" si="0"/>
        <v>INTB +</v>
      </c>
    </row>
    <row r="17" spans="1:43" s="68" customFormat="1" ht="15" customHeight="1">
      <c r="A17" s="49"/>
      <c r="B17" s="50"/>
      <c r="C17" s="51"/>
      <c r="D17" s="52"/>
      <c r="E17" s="53"/>
      <c r="F17" s="54"/>
      <c r="G17" s="54"/>
      <c r="H17" s="55"/>
      <c r="I17" s="56"/>
      <c r="J17" s="51"/>
      <c r="K17" s="57"/>
      <c r="L17" s="58"/>
      <c r="M17" s="58"/>
      <c r="N17" s="58"/>
      <c r="O17" s="59"/>
      <c r="P17" s="58"/>
      <c r="Q17" s="58"/>
      <c r="R17" s="58"/>
      <c r="S17" s="59"/>
      <c r="T17" s="60"/>
      <c r="U17" s="61"/>
      <c r="V17" s="62"/>
      <c r="W17" s="63"/>
      <c r="X17" s="64"/>
      <c r="Y17" s="65"/>
      <c r="Z17" s="66"/>
      <c r="AA17" s="66" t="s">
        <v>77</v>
      </c>
      <c r="AB17" s="25" t="e">
        <f>T17-HLOOKUP(X17,Feuil1!$C$1:$BL$10,2,0)</f>
        <v>#N/A</v>
      </c>
      <c r="AC17" s="25" t="e">
        <f>T17-HLOOKUP(X17,Feuil1!$C$1:$BL$10,3,0)</f>
        <v>#N/A</v>
      </c>
      <c r="AD17" s="25" t="e">
        <f>T17-HLOOKUP(X17,Feuil1!$C$1:$BL$10,4,0)</f>
        <v>#N/A</v>
      </c>
      <c r="AE17" s="25" t="e">
        <f>T17-HLOOKUP(X17,Feuil1!$C$1:$BL$10,5,0)</f>
        <v>#N/A</v>
      </c>
      <c r="AF17" s="25" t="e">
        <f>T17-HLOOKUP(X17,Feuil1!$C$1:$BL$10,6,0)</f>
        <v>#N/A</v>
      </c>
      <c r="AG17" s="25" t="e">
        <f>T17-HLOOKUP(X17,Feuil1!$C$1:$BL$10,7,0)</f>
        <v>#N/A</v>
      </c>
      <c r="AH17" s="25" t="e">
        <f>T17-HLOOKUP(X17,Feuil1!$C$1:$BL$10,8,0)</f>
        <v>#N/A</v>
      </c>
      <c r="AI17" s="25" t="e">
        <f>T17-HLOOKUP(X17,Feuil1!$C$1:$BL$10,9,0)</f>
        <v>#N/A</v>
      </c>
      <c r="AJ17" s="67" t="e">
        <f>T17-HLOOKUP(X17,Feuil1!$C$1:$BL$10,10,0)</f>
        <v>#N/A</v>
      </c>
      <c r="AQ17" s="68" t="e">
        <f t="shared" si="0"/>
        <v>#N/A</v>
      </c>
    </row>
    <row r="18" spans="1:43" s="68" customFormat="1" ht="21">
      <c r="A18" s="69" t="s">
        <v>229</v>
      </c>
      <c r="B18" s="70" t="s">
        <v>244</v>
      </c>
      <c r="C18" s="71" t="s">
        <v>245</v>
      </c>
      <c r="D18" s="72">
        <v>1</v>
      </c>
      <c r="E18" s="73">
        <v>336176</v>
      </c>
      <c r="F18" s="74" t="s">
        <v>246</v>
      </c>
      <c r="G18" s="74" t="s">
        <v>247</v>
      </c>
      <c r="H18" s="75">
        <v>2000</v>
      </c>
      <c r="I18" s="76">
        <v>69</v>
      </c>
      <c r="J18" s="71" t="s">
        <v>248</v>
      </c>
      <c r="K18" s="77" t="s">
        <v>109</v>
      </c>
      <c r="L18" s="78">
        <v>90</v>
      </c>
      <c r="M18" s="78">
        <v>-95</v>
      </c>
      <c r="N18" s="78">
        <v>96</v>
      </c>
      <c r="O18" s="79">
        <f>IF(H18="","",IF(MAXA(L18:N18)&lt;=0,0,MAXA(L18:N18)))</f>
        <v>96</v>
      </c>
      <c r="P18" s="78">
        <v>112</v>
      </c>
      <c r="Q18" s="78">
        <v>117</v>
      </c>
      <c r="R18" s="78">
        <v>-121</v>
      </c>
      <c r="S18" s="79">
        <f>IF(H18="","",IF(MAXA(P18:R18)&lt;=0,0,MAXA(P18:R18)))</f>
        <v>117</v>
      </c>
      <c r="T18" s="80">
        <f>IF(H18="","",IF(OR(O18=0,S18=0),0,O18+S18))</f>
        <v>213</v>
      </c>
      <c r="U18" s="81"/>
      <c r="V18" s="82" t="str">
        <f>IF(H18="","",AQ18)</f>
        <v>INTB +</v>
      </c>
      <c r="W18" s="83">
        <f>IF(AJ18&gt;=0,AJ18,IF(AI18&gt;=0,AI18,IF(AH18&gt;=0,AH18,IF(AG18&gt;=0,AG18,IF(AF18&gt;=0,AF18,IF(AE18&gt;=0,AE18,IF(AD18&gt;=0,AD18,IF(AC18&gt;=0,AC18,AB18))))))))</f>
        <v>3</v>
      </c>
      <c r="X18" s="84" t="str">
        <f>IF(I18="","",IF(A18="H",IF(OR(H18="SEN",H18&lt;1996),VLOOKUP(I18,Feuil1!$A$11:$G$29,6),IF(AND(H18&gt;1995,H18&lt;1999),VLOOKUP(I18,Feuil1!$A$11:$G$29,5),IF(AND(H18&gt;1998,H18&lt;2001),VLOOKUP(I18,Feuil1!$A$11:$G$29,4),IF(AND(H18&gt;2000,H18&lt;2003),VLOOKUP(I18,Feuil1!$A$11:$G$29,3),VLOOKUP(I18,Feuil1!$A$11:$G$29,2))))),IF(OR(H18="SEN",H18&lt;1996),VLOOKUP(I18,Feuil1!$G$11:$L$25,6),IF(AND(H18&gt;1995,H18&lt;1999),VLOOKUP(I18,Feuil1!$G$11:$L$25,5),IF(AND(H18&gt;1998,H18&lt;2001),VLOOKUP(I18,Feuil1!$G$11:$L$25,4),IF(AND(H18&gt;2000,H18&lt;2003),VLOOKUP(I18,Feuil1!$G$11:$L$25,3),VLOOKUP(I18,Feuil1!$G$11:$L$25,2)))))))</f>
        <v>C2 69</v>
      </c>
      <c r="Y18" s="85">
        <f>IF(I18="","",IF(A18="H",10^(0.794358141*LOG(I18/174.393)^2)*T18,IF(A18="F",10^(0.89726074*LOG(I18/148.026)^2)*T18,"")))</f>
        <v>286.5402848979943</v>
      </c>
      <c r="Z18" s="66"/>
      <c r="AA18" s="66" t="s">
        <v>77</v>
      </c>
      <c r="AB18" s="25">
        <f>T18-HLOOKUP(X18,Feuil1!$C$1:$BL$10,2,0)</f>
        <v>118</v>
      </c>
      <c r="AC18" s="25">
        <f>T18-HLOOKUP(X18,Feuil1!$C$1:$BL$10,3,0)</f>
        <v>98</v>
      </c>
      <c r="AD18" s="25">
        <f>T18-HLOOKUP(X18,Feuil1!$C$1:$BL$10,4,0)</f>
        <v>83</v>
      </c>
      <c r="AE18" s="25">
        <f>T18-HLOOKUP(X18,Feuil1!$C$1:$BL$10,5,0)</f>
        <v>63</v>
      </c>
      <c r="AF18" s="25">
        <f>T18-HLOOKUP(X18,Feuil1!$C$1:$BL$10,6,0)</f>
        <v>43</v>
      </c>
      <c r="AG18" s="25">
        <f>T18-HLOOKUP(X18,Feuil1!$C$1:$BL$10,7,0)</f>
        <v>23</v>
      </c>
      <c r="AH18" s="25">
        <f>T18-HLOOKUP(X18,Feuil1!$C$1:$BL$10,8,0)</f>
        <v>3</v>
      </c>
      <c r="AI18" s="25">
        <f>T18-HLOOKUP(X18,Feuil1!$C$1:$BL$10,9,0)</f>
        <v>-17</v>
      </c>
      <c r="AJ18" s="67">
        <f>T18-HLOOKUP(X18,Feuil1!$C$1:$BL$10,10,0)</f>
        <v>-787</v>
      </c>
      <c r="AQ18" s="68" t="str">
        <f t="shared" si="0"/>
        <v>INTB +</v>
      </c>
    </row>
    <row r="19" spans="1:43" s="68" customFormat="1" ht="21">
      <c r="A19" s="86"/>
      <c r="B19" s="87"/>
      <c r="C19" s="88"/>
      <c r="D19" s="89"/>
      <c r="E19" s="90"/>
      <c r="F19" s="91"/>
      <c r="G19" s="91"/>
      <c r="H19" s="92"/>
      <c r="I19" s="93"/>
      <c r="J19" s="88"/>
      <c r="K19" s="94"/>
      <c r="L19" s="95"/>
      <c r="M19" s="95"/>
      <c r="N19" s="95"/>
      <c r="O19" s="96"/>
      <c r="P19" s="95"/>
      <c r="Q19" s="95"/>
      <c r="R19" s="95"/>
      <c r="S19" s="96"/>
      <c r="T19" s="97"/>
      <c r="U19" s="98"/>
      <c r="V19" s="99"/>
      <c r="W19" s="100"/>
      <c r="X19" s="101"/>
      <c r="Y19" s="102"/>
      <c r="Z19" s="66"/>
      <c r="AA19" s="66" t="s">
        <v>77</v>
      </c>
      <c r="AB19" s="25" t="e">
        <f>T19-HLOOKUP(X19,Feuil1!$C$1:$BL$10,2,0)</f>
        <v>#N/A</v>
      </c>
      <c r="AC19" s="25" t="e">
        <f>T19-HLOOKUP(X19,Feuil1!$C$1:$BL$10,3,0)</f>
        <v>#N/A</v>
      </c>
      <c r="AD19" s="25" t="e">
        <f>T19-HLOOKUP(X19,Feuil1!$C$1:$BL$10,4,0)</f>
        <v>#N/A</v>
      </c>
      <c r="AE19" s="25" t="e">
        <f>T19-HLOOKUP(X19,Feuil1!$C$1:$BL$10,5,0)</f>
        <v>#N/A</v>
      </c>
      <c r="AF19" s="25" t="e">
        <f>T19-HLOOKUP(X19,Feuil1!$C$1:$BL$10,6,0)</f>
        <v>#N/A</v>
      </c>
      <c r="AG19" s="25" t="e">
        <f>T19-HLOOKUP(X19,Feuil1!$C$1:$BL$10,7,0)</f>
        <v>#N/A</v>
      </c>
      <c r="AH19" s="25" t="e">
        <f>T19-HLOOKUP(X19,Feuil1!$C$1:$BL$10,8,0)</f>
        <v>#N/A</v>
      </c>
      <c r="AI19" s="25" t="e">
        <f>T19-HLOOKUP(X19,Feuil1!$C$1:$BL$10,9,0)</f>
        <v>#N/A</v>
      </c>
      <c r="AJ19" s="67" t="e">
        <f>T19-HLOOKUP(X19,Feuil1!$C$1:$BL$10,10,0)</f>
        <v>#N/A</v>
      </c>
      <c r="AQ19" s="68" t="e">
        <f t="shared" si="0"/>
        <v>#N/A</v>
      </c>
    </row>
    <row r="20" spans="1:43" s="68" customFormat="1" ht="21">
      <c r="A20" s="69" t="s">
        <v>229</v>
      </c>
      <c r="B20" s="70" t="s">
        <v>164</v>
      </c>
      <c r="C20" s="71" t="s">
        <v>165</v>
      </c>
      <c r="D20" s="72">
        <v>1</v>
      </c>
      <c r="E20" s="73">
        <v>261141</v>
      </c>
      <c r="F20" s="74" t="s">
        <v>249</v>
      </c>
      <c r="G20" s="74" t="s">
        <v>250</v>
      </c>
      <c r="H20" s="75">
        <v>1998</v>
      </c>
      <c r="I20" s="76">
        <v>59.1</v>
      </c>
      <c r="J20" s="71" t="s">
        <v>176</v>
      </c>
      <c r="K20" s="77" t="s">
        <v>109</v>
      </c>
      <c r="L20" s="78">
        <v>95</v>
      </c>
      <c r="M20" s="78">
        <v>100</v>
      </c>
      <c r="N20" s="78">
        <v>102</v>
      </c>
      <c r="O20" s="79">
        <f>IF(H20="","",IF(MAXA(L20:N20)&lt;=0,0,MAXA(L20:N20)))</f>
        <v>102</v>
      </c>
      <c r="P20" s="78">
        <v>112</v>
      </c>
      <c r="Q20" s="78">
        <v>117</v>
      </c>
      <c r="R20" s="78">
        <v>121</v>
      </c>
      <c r="S20" s="79">
        <f>IF(H20="","",IF(MAXA(P20:R20)&lt;=0,0,MAXA(P20:R20)))</f>
        <v>121</v>
      </c>
      <c r="T20" s="80">
        <f>IF(H20="","",IF(OR(O20=0,S20=0),0,O20+S20))</f>
        <v>223</v>
      </c>
      <c r="U20" s="81"/>
      <c r="V20" s="82" t="str">
        <f>IF(H20="","",AQ20)</f>
        <v>INTB +</v>
      </c>
      <c r="W20" s="83">
        <f>IF(AJ20&gt;=0,AJ20,IF(AI20&gt;=0,AI20,IF(AH20&gt;=0,AH20,IF(AG20&gt;=0,AG20,IF(AF20&gt;=0,AF20,IF(AE20&gt;=0,AE20,IF(AD20&gt;=0,AD20,IF(AC20&gt;=0,AC20,AB20))))))))</f>
        <v>13</v>
      </c>
      <c r="X20" s="84" t="str">
        <f>IF(I20="","",IF(A20="H",IF(OR(H20="SEN",H20&lt;1996),VLOOKUP(I20,Feuil1!$A$11:$G$29,6),IF(AND(H20&gt;1995,H20&lt;1999),VLOOKUP(I20,Feuil1!$A$11:$G$29,5),IF(AND(H20&gt;1998,H20&lt;2001),VLOOKUP(I20,Feuil1!$A$11:$G$29,4),IF(AND(H20&gt;2000,H20&lt;2003),VLOOKUP(I20,Feuil1!$A$11:$G$29,3),VLOOKUP(I20,Feuil1!$A$11:$G$29,2))))),IF(OR(H20="SEN",H20&lt;1996),VLOOKUP(I20,Feuil1!$G$11:$L$25,6),IF(AND(H20&gt;1995,H20&lt;1999),VLOOKUP(I20,Feuil1!$G$11:$L$25,5),IF(AND(H20&gt;1998,H20&lt;2001),VLOOKUP(I20,Feuil1!$G$11:$L$25,4),IF(AND(H20&gt;2000,H20&lt;2003),VLOOKUP(I20,Feuil1!$G$11:$L$25,3),VLOOKUP(I20,Feuil1!$G$11:$L$25,2)))))))</f>
        <v>J62</v>
      </c>
      <c r="Y20" s="85">
        <f>IF(I20="","",IF(A20="H",10^(0.794358141*LOG(I20/174.393)^2)*T20,IF(A20="F",10^(0.89726074*LOG(I20/148.026)^2)*T20,"")))</f>
        <v>333.99114141677825</v>
      </c>
      <c r="Z20" s="66"/>
      <c r="AA20" s="66" t="s">
        <v>77</v>
      </c>
      <c r="AB20" s="25">
        <f>T20-HLOOKUP(X20,Feuil1!$C$1:$BL$10,2,0)</f>
        <v>133</v>
      </c>
      <c r="AC20" s="25">
        <f>T20-HLOOKUP(X20,Feuil1!$C$1:$BL$10,3,0)</f>
        <v>103</v>
      </c>
      <c r="AD20" s="25">
        <f>T20-HLOOKUP(X20,Feuil1!$C$1:$BL$10,4,0)</f>
        <v>88</v>
      </c>
      <c r="AE20" s="25">
        <f>T20-HLOOKUP(X20,Feuil1!$C$1:$BL$10,5,0)</f>
        <v>73</v>
      </c>
      <c r="AF20" s="25">
        <f>T20-HLOOKUP(X20,Feuil1!$C$1:$BL$10,6,0)</f>
        <v>53</v>
      </c>
      <c r="AG20" s="25">
        <f>T20-HLOOKUP(X20,Feuil1!$C$1:$BL$10,7,0)</f>
        <v>33</v>
      </c>
      <c r="AH20" s="25">
        <f>T20-HLOOKUP(X20,Feuil1!$C$1:$BL$10,8,0)</f>
        <v>13</v>
      </c>
      <c r="AI20" s="25">
        <f>T20-HLOOKUP(X20,Feuil1!$C$1:$BL$10,9,0)</f>
        <v>-7</v>
      </c>
      <c r="AJ20" s="67">
        <f>T20-HLOOKUP(X20,Feuil1!$C$1:$BL$10,10,0)</f>
        <v>-777</v>
      </c>
      <c r="AQ20" s="68" t="str">
        <f t="shared" si="0"/>
        <v>INTB +</v>
      </c>
    </row>
    <row r="21" spans="1:43" s="68" customFormat="1" ht="15" customHeight="1">
      <c r="A21" s="49"/>
      <c r="B21" s="50"/>
      <c r="C21" s="51"/>
      <c r="D21" s="52"/>
      <c r="E21" s="53"/>
      <c r="F21" s="54"/>
      <c r="G21" s="54"/>
      <c r="H21" s="55"/>
      <c r="I21" s="56"/>
      <c r="J21" s="51"/>
      <c r="K21" s="57"/>
      <c r="L21" s="58"/>
      <c r="M21" s="58"/>
      <c r="N21" s="58"/>
      <c r="O21" s="59"/>
      <c r="P21" s="58"/>
      <c r="Q21" s="58"/>
      <c r="R21" s="58"/>
      <c r="S21" s="59"/>
      <c r="T21" s="60"/>
      <c r="U21" s="61"/>
      <c r="V21" s="62"/>
      <c r="W21" s="63"/>
      <c r="X21" s="64"/>
      <c r="Y21" s="65"/>
      <c r="Z21" s="66"/>
      <c r="AA21" s="66" t="s">
        <v>77</v>
      </c>
      <c r="AB21" s="25" t="e">
        <f>T21-HLOOKUP(X21,Feuil1!$C$1:$BL$10,2,0)</f>
        <v>#N/A</v>
      </c>
      <c r="AC21" s="25" t="e">
        <f>T21-HLOOKUP(X21,Feuil1!$C$1:$BL$10,3,0)</f>
        <v>#N/A</v>
      </c>
      <c r="AD21" s="25" t="e">
        <f>T21-HLOOKUP(X21,Feuil1!$C$1:$BL$10,4,0)</f>
        <v>#N/A</v>
      </c>
      <c r="AE21" s="25" t="e">
        <f>T21-HLOOKUP(X21,Feuil1!$C$1:$BL$10,5,0)</f>
        <v>#N/A</v>
      </c>
      <c r="AF21" s="25" t="e">
        <f>T21-HLOOKUP(X21,Feuil1!$C$1:$BL$10,6,0)</f>
        <v>#N/A</v>
      </c>
      <c r="AG21" s="25" t="e">
        <f>T21-HLOOKUP(X21,Feuil1!$C$1:$BL$10,7,0)</f>
        <v>#N/A</v>
      </c>
      <c r="AH21" s="25" t="e">
        <f>T21-HLOOKUP(X21,Feuil1!$C$1:$BL$10,8,0)</f>
        <v>#N/A</v>
      </c>
      <c r="AI21" s="25" t="e">
        <f>T21-HLOOKUP(X21,Feuil1!$C$1:$BL$10,9,0)</f>
        <v>#N/A</v>
      </c>
      <c r="AJ21" s="67" t="e">
        <f>T21-HLOOKUP(X21,Feuil1!$C$1:$BL$10,10,0)</f>
        <v>#N/A</v>
      </c>
      <c r="AQ21" s="68" t="e">
        <f t="shared" si="0"/>
        <v>#N/A</v>
      </c>
    </row>
    <row r="22" spans="1:43" s="68" customFormat="1" ht="21">
      <c r="A22" s="69" t="s">
        <v>229</v>
      </c>
      <c r="B22" s="70" t="s">
        <v>128</v>
      </c>
      <c r="C22" s="71" t="s">
        <v>129</v>
      </c>
      <c r="D22" s="72">
        <v>1</v>
      </c>
      <c r="E22" s="73">
        <v>318054</v>
      </c>
      <c r="F22" s="74" t="s">
        <v>251</v>
      </c>
      <c r="G22" s="74" t="s">
        <v>252</v>
      </c>
      <c r="H22" s="119">
        <v>1997</v>
      </c>
      <c r="I22" s="76">
        <v>66.6</v>
      </c>
      <c r="J22" s="71" t="s">
        <v>253</v>
      </c>
      <c r="K22" s="77" t="s">
        <v>109</v>
      </c>
      <c r="L22" s="78">
        <v>95</v>
      </c>
      <c r="M22" s="78">
        <v>100</v>
      </c>
      <c r="N22" s="78">
        <v>103</v>
      </c>
      <c r="O22" s="79">
        <f>IF(H22="","",IF(MAXA(L22:N22)&lt;=0,0,MAXA(L22:N22)))</f>
        <v>103</v>
      </c>
      <c r="P22" s="78">
        <v>128</v>
      </c>
      <c r="Q22" s="78">
        <v>133</v>
      </c>
      <c r="R22" s="78">
        <v>137</v>
      </c>
      <c r="S22" s="79">
        <f>IF(H22="","",IF(MAXA(P22:R22)&lt;=0,0,MAXA(P22:R22)))</f>
        <v>137</v>
      </c>
      <c r="T22" s="80">
        <f>IF(H22="","",IF(OR(O22=0,S22=0),0,O22+S22))</f>
        <v>240</v>
      </c>
      <c r="U22" s="81"/>
      <c r="V22" s="82" t="str">
        <f>IF(H22="","",AQ22)</f>
        <v>INTB +</v>
      </c>
      <c r="W22" s="83">
        <f>IF(AJ22&gt;=0,AJ22,IF(AI22&gt;=0,AI22,IF(AH22&gt;=0,AH22,IF(AG22&gt;=0,AG22,IF(AF22&gt;=0,AF22,IF(AE22&gt;=0,AE22,IF(AD22&gt;=0,AD22,IF(AC22&gt;=0,AC22,AB22))))))))</f>
        <v>0</v>
      </c>
      <c r="X22" s="84" t="str">
        <f>IF(I22="","",IF(A22="H",IF(OR(H22="SEN",H22&lt;1996),VLOOKUP(I22,Feuil1!$A$11:$G$29,6),IF(AND(H22&gt;1995,H22&lt;1999),VLOOKUP(I22,Feuil1!$A$11:$G$29,5),IF(AND(H22&gt;1998,H22&lt;2001),VLOOKUP(I22,Feuil1!$A$11:$G$29,4),IF(AND(H22&gt;2000,H22&lt;2003),VLOOKUP(I22,Feuil1!$A$11:$G$29,3),VLOOKUP(I22,Feuil1!$A$11:$G$29,2))))),IF(OR(H22="SEN",H22&lt;1996),VLOOKUP(I22,Feuil1!$G$11:$L$25,6),IF(AND(H22&gt;1995,H22&lt;1999),VLOOKUP(I22,Feuil1!$G$11:$L$25,5),IF(AND(H22&gt;1998,H22&lt;2001),VLOOKUP(I22,Feuil1!$G$11:$L$25,4),IF(AND(H22&gt;2000,H22&lt;2003),VLOOKUP(I22,Feuil1!$G$11:$L$25,3),VLOOKUP(I22,Feuil1!$G$11:$L$25,2)))))))</f>
        <v>J69</v>
      </c>
      <c r="Y22" s="85">
        <f>IF(I22="","",IF(A22="H",10^(0.794358141*LOG(I22/174.393)^2)*T22,IF(A22="F",10^(0.89726074*LOG(I22/148.026)^2)*T22,"")))</f>
        <v>330.4007927427526</v>
      </c>
      <c r="Z22" s="66"/>
      <c r="AA22" s="66" t="s">
        <v>77</v>
      </c>
      <c r="AB22" s="25">
        <f>T22-HLOOKUP(X22,Feuil1!$C$1:$BL$10,2,0)</f>
        <v>130</v>
      </c>
      <c r="AC22" s="25">
        <f>T22-HLOOKUP(X22,Feuil1!$C$1:$BL$10,3,0)</f>
        <v>110</v>
      </c>
      <c r="AD22" s="25">
        <f>T22-HLOOKUP(X22,Feuil1!$C$1:$BL$10,4,0)</f>
        <v>90</v>
      </c>
      <c r="AE22" s="25">
        <f>T22-HLOOKUP(X22,Feuil1!$C$1:$BL$10,5,0)</f>
        <v>70</v>
      </c>
      <c r="AF22" s="25">
        <f>T22-HLOOKUP(X22,Feuil1!$C$1:$BL$10,6,0)</f>
        <v>50</v>
      </c>
      <c r="AG22" s="25">
        <f>T22-HLOOKUP(X22,Feuil1!$C$1:$BL$10,7,0)</f>
        <v>20</v>
      </c>
      <c r="AH22" s="25">
        <f>T22-HLOOKUP(X22,Feuil1!$C$1:$BL$10,8,0)</f>
        <v>0</v>
      </c>
      <c r="AI22" s="25">
        <f>T22-HLOOKUP(X22,Feuil1!$C$1:$BL$10,9,0)</f>
        <v>-10</v>
      </c>
      <c r="AJ22" s="67">
        <f>T22-HLOOKUP(X22,Feuil1!$C$1:$BL$10,10,0)</f>
        <v>-760</v>
      </c>
      <c r="AQ22" s="68" t="str">
        <f t="shared" si="0"/>
        <v>INTB +</v>
      </c>
    </row>
    <row r="23" spans="1:43" s="68" customFormat="1" ht="15" customHeight="1">
      <c r="A23" s="49"/>
      <c r="B23" s="50"/>
      <c r="C23" s="51"/>
      <c r="D23" s="52"/>
      <c r="E23" s="53"/>
      <c r="F23" s="54"/>
      <c r="G23" s="54"/>
      <c r="H23" s="55"/>
      <c r="I23" s="56"/>
      <c r="J23" s="51"/>
      <c r="K23" s="57"/>
      <c r="L23" s="58"/>
      <c r="M23" s="58"/>
      <c r="N23" s="58"/>
      <c r="O23" s="59"/>
      <c r="P23" s="58"/>
      <c r="Q23" s="58"/>
      <c r="R23" s="58"/>
      <c r="S23" s="59"/>
      <c r="T23" s="60"/>
      <c r="U23" s="61"/>
      <c r="V23" s="62"/>
      <c r="W23" s="63"/>
      <c r="X23" s="64"/>
      <c r="Y23" s="65"/>
      <c r="Z23" s="66"/>
      <c r="AA23" s="66" t="s">
        <v>77</v>
      </c>
      <c r="AB23" s="25" t="e">
        <f>T23-HLOOKUP(X23,Feuil1!$C$1:$BL$10,2,0)</f>
        <v>#N/A</v>
      </c>
      <c r="AC23" s="25" t="e">
        <f>T23-HLOOKUP(X23,Feuil1!$C$1:$BL$10,3,0)</f>
        <v>#N/A</v>
      </c>
      <c r="AD23" s="25" t="e">
        <f>T23-HLOOKUP(X23,Feuil1!$C$1:$BL$10,4,0)</f>
        <v>#N/A</v>
      </c>
      <c r="AE23" s="25" t="e">
        <f>T23-HLOOKUP(X23,Feuil1!$C$1:$BL$10,5,0)</f>
        <v>#N/A</v>
      </c>
      <c r="AF23" s="25" t="e">
        <f>T23-HLOOKUP(X23,Feuil1!$C$1:$BL$10,6,0)</f>
        <v>#N/A</v>
      </c>
      <c r="AG23" s="25" t="e">
        <f>T23-HLOOKUP(X23,Feuil1!$C$1:$BL$10,7,0)</f>
        <v>#N/A</v>
      </c>
      <c r="AH23" s="25" t="e">
        <f>T23-HLOOKUP(X23,Feuil1!$C$1:$BL$10,8,0)</f>
        <v>#N/A</v>
      </c>
      <c r="AI23" s="25" t="e">
        <f>T23-HLOOKUP(X23,Feuil1!$C$1:$BL$10,9,0)</f>
        <v>#N/A</v>
      </c>
      <c r="AJ23" s="67" t="e">
        <f>T23-HLOOKUP(X23,Feuil1!$C$1:$BL$10,10,0)</f>
        <v>#N/A</v>
      </c>
      <c r="AQ23" s="68" t="e">
        <f t="shared" si="0"/>
        <v>#N/A</v>
      </c>
    </row>
    <row r="24" spans="1:43" s="68" customFormat="1" ht="21">
      <c r="A24" s="69" t="s">
        <v>229</v>
      </c>
      <c r="B24" s="70" t="s">
        <v>110</v>
      </c>
      <c r="C24" s="71" t="s">
        <v>254</v>
      </c>
      <c r="D24" s="72">
        <v>1</v>
      </c>
      <c r="E24" s="73" t="s">
        <v>255</v>
      </c>
      <c r="F24" s="74" t="s">
        <v>256</v>
      </c>
      <c r="G24" s="74" t="s">
        <v>257</v>
      </c>
      <c r="H24" s="75">
        <v>1996</v>
      </c>
      <c r="I24" s="76">
        <v>75.9</v>
      </c>
      <c r="J24" s="71" t="s">
        <v>258</v>
      </c>
      <c r="K24" s="77" t="s">
        <v>109</v>
      </c>
      <c r="L24" s="78">
        <v>130</v>
      </c>
      <c r="M24" s="78">
        <v>134</v>
      </c>
      <c r="N24" s="78">
        <v>137</v>
      </c>
      <c r="O24" s="79">
        <f>IF(H24="","",IF(MAXA(L24:N24)&lt;=0,0,MAXA(L24:N24)))</f>
        <v>137</v>
      </c>
      <c r="P24" s="78">
        <v>170</v>
      </c>
      <c r="Q24" s="78">
        <v>175</v>
      </c>
      <c r="R24" s="78">
        <v>-178</v>
      </c>
      <c r="S24" s="79">
        <f>IF(H24="","",IF(MAXA(P24:R24)&lt;=0,0,MAXA(P24:R24)))</f>
        <v>175</v>
      </c>
      <c r="T24" s="80">
        <f>IF(H24="","",IF(OR(O24=0,S24=0),0,O24+S24))</f>
        <v>312</v>
      </c>
      <c r="U24" s="81"/>
      <c r="V24" s="82" t="str">
        <f>IF(H24="","",AQ24)</f>
        <v>INTA +</v>
      </c>
      <c r="W24" s="83">
        <f>IF(AJ24&gt;=0,AJ24,IF(AI24&gt;=0,AI24,IF(AH24&gt;=0,AH24,IF(AG24&gt;=0,AG24,IF(AF24&gt;=0,AF24,IF(AE24&gt;=0,AE24,IF(AD24&gt;=0,AD24,IF(AC24&gt;=0,AC24,AB24))))))))</f>
        <v>27</v>
      </c>
      <c r="X24" s="84" t="str">
        <f>IF(I24="","",IF(A24="H",IF(OR(H24="SEN",H24&lt;1996),VLOOKUP(I24,Feuil1!$A$11:$G$29,6),IF(AND(H24&gt;1995,H24&lt;1999),VLOOKUP(I24,Feuil1!$A$11:$G$29,5),IF(AND(H24&gt;1998,H24&lt;2001),VLOOKUP(I24,Feuil1!$A$11:$G$29,4),IF(AND(H24&gt;2000,H24&lt;2003),VLOOKUP(I24,Feuil1!$A$11:$G$29,3),VLOOKUP(I24,Feuil1!$A$11:$G$29,2))))),IF(OR(H24="SEN",H24&lt;1996),VLOOKUP(I24,Feuil1!$G$11:$L$25,6),IF(AND(H24&gt;1995,H24&lt;1999),VLOOKUP(I24,Feuil1!$G$11:$L$25,5),IF(AND(H24&gt;1998,H24&lt;2001),VLOOKUP(I24,Feuil1!$G$11:$L$25,4),IF(AND(H24&gt;2000,H24&lt;2003),VLOOKUP(I24,Feuil1!$G$11:$L$25,3),VLOOKUP(I24,Feuil1!$G$11:$L$25,2)))))))</f>
        <v>J77</v>
      </c>
      <c r="Y24" s="85">
        <f>IF(I24="","",IF(A24="H",10^(0.794358141*LOG(I24/174.393)^2)*T24,IF(A24="F",10^(0.89726074*LOG(I24/148.026)^2)*T24,"")))</f>
        <v>396.1329475427041</v>
      </c>
      <c r="Z24" s="66"/>
      <c r="AA24" s="66" t="s">
        <v>77</v>
      </c>
      <c r="AB24" s="25">
        <f>T24-HLOOKUP(X24,Feuil1!$C$1:$BL$10,2,0)</f>
        <v>182</v>
      </c>
      <c r="AC24" s="25">
        <f>T24-HLOOKUP(X24,Feuil1!$C$1:$BL$10,3,0)</f>
        <v>162</v>
      </c>
      <c r="AD24" s="25">
        <f>T24-HLOOKUP(X24,Feuil1!$C$1:$BL$10,4,0)</f>
        <v>142</v>
      </c>
      <c r="AE24" s="25">
        <f>T24-HLOOKUP(X24,Feuil1!$C$1:$BL$10,5,0)</f>
        <v>122</v>
      </c>
      <c r="AF24" s="25">
        <f>T24-HLOOKUP(X24,Feuil1!$C$1:$BL$10,6,0)</f>
        <v>102</v>
      </c>
      <c r="AG24" s="25">
        <f>T24-HLOOKUP(X24,Feuil1!$C$1:$BL$10,7,0)</f>
        <v>72</v>
      </c>
      <c r="AH24" s="25">
        <f>T24-HLOOKUP(X24,Feuil1!$C$1:$BL$10,8,0)</f>
        <v>52</v>
      </c>
      <c r="AI24" s="25">
        <f>T24-HLOOKUP(X24,Feuil1!$C$1:$BL$10,9,0)</f>
        <v>27</v>
      </c>
      <c r="AJ24" s="67">
        <f>T24-HLOOKUP(X24,Feuil1!$C$1:$BL$10,10,0)</f>
        <v>-9688</v>
      </c>
      <c r="AQ24" s="68" t="str">
        <f t="shared" si="0"/>
        <v>INTA +</v>
      </c>
    </row>
    <row r="25" spans="1:43" s="68" customFormat="1" ht="15" customHeight="1">
      <c r="A25" s="49"/>
      <c r="B25" s="50"/>
      <c r="C25" s="51"/>
      <c r="D25" s="52"/>
      <c r="E25" s="53"/>
      <c r="F25" s="54"/>
      <c r="G25" s="54"/>
      <c r="H25" s="55"/>
      <c r="I25" s="56"/>
      <c r="J25" s="51"/>
      <c r="K25" s="57"/>
      <c r="L25" s="58"/>
      <c r="M25" s="58"/>
      <c r="N25" s="58"/>
      <c r="O25" s="59"/>
      <c r="P25" s="58"/>
      <c r="Q25" s="58"/>
      <c r="R25" s="58"/>
      <c r="S25" s="59"/>
      <c r="T25" s="60"/>
      <c r="U25" s="61"/>
      <c r="V25" s="62"/>
      <c r="W25" s="63"/>
      <c r="X25" s="64"/>
      <c r="Y25" s="65"/>
      <c r="Z25" s="66"/>
      <c r="AA25" s="66" t="s">
        <v>77</v>
      </c>
      <c r="AB25" s="25" t="e">
        <f>T25-HLOOKUP(X25,Feuil1!$C$1:$BL$10,2,0)</f>
        <v>#N/A</v>
      </c>
      <c r="AC25" s="25" t="e">
        <f>T25-HLOOKUP(X25,Feuil1!$C$1:$BL$10,3,0)</f>
        <v>#N/A</v>
      </c>
      <c r="AD25" s="25" t="e">
        <f>T25-HLOOKUP(X25,Feuil1!$C$1:$BL$10,4,0)</f>
        <v>#N/A</v>
      </c>
      <c r="AE25" s="25" t="e">
        <f>T25-HLOOKUP(X25,Feuil1!$C$1:$BL$10,5,0)</f>
        <v>#N/A</v>
      </c>
      <c r="AF25" s="25" t="e">
        <f>T25-HLOOKUP(X25,Feuil1!$C$1:$BL$10,6,0)</f>
        <v>#N/A</v>
      </c>
      <c r="AG25" s="25" t="e">
        <f>T25-HLOOKUP(X25,Feuil1!$C$1:$BL$10,7,0)</f>
        <v>#N/A</v>
      </c>
      <c r="AH25" s="25" t="e">
        <f>T25-HLOOKUP(X25,Feuil1!$C$1:$BL$10,8,0)</f>
        <v>#N/A</v>
      </c>
      <c r="AI25" s="25" t="e">
        <f>T25-HLOOKUP(X25,Feuil1!$C$1:$BL$10,9,0)</f>
        <v>#N/A</v>
      </c>
      <c r="AJ25" s="67" t="e">
        <f>T25-HLOOKUP(X25,Feuil1!$C$1:$BL$10,10,0)</f>
        <v>#N/A</v>
      </c>
      <c r="AQ25" s="68" t="e">
        <f t="shared" si="0"/>
        <v>#N/A</v>
      </c>
    </row>
    <row r="26" spans="1:256" ht="21">
      <c r="A26" s="69" t="s">
        <v>229</v>
      </c>
      <c r="B26" s="103" t="s">
        <v>110</v>
      </c>
      <c r="C26" s="104" t="s">
        <v>254</v>
      </c>
      <c r="D26" s="105">
        <v>1</v>
      </c>
      <c r="E26" s="106" t="s">
        <v>255</v>
      </c>
      <c r="F26" s="107" t="s">
        <v>256</v>
      </c>
      <c r="G26" s="107" t="s">
        <v>257</v>
      </c>
      <c r="H26" s="118">
        <v>1996</v>
      </c>
      <c r="I26" s="109">
        <v>80.3</v>
      </c>
      <c r="J26" s="104" t="s">
        <v>258</v>
      </c>
      <c r="K26" s="110" t="s">
        <v>109</v>
      </c>
      <c r="L26" s="111">
        <v>130</v>
      </c>
      <c r="M26" s="111">
        <v>135</v>
      </c>
      <c r="N26" s="111">
        <v>140</v>
      </c>
      <c r="O26" s="112">
        <f>IF(H26="","",IF(MAXA(L26:N26)&lt;=0,0,MAXA(L26:N26)))</f>
        <v>140</v>
      </c>
      <c r="P26" s="111">
        <v>168</v>
      </c>
      <c r="Q26" s="111">
        <v>174</v>
      </c>
      <c r="R26" s="111">
        <v>180</v>
      </c>
      <c r="S26" s="112">
        <f>IF(H26="","",IF(MAXA(P26:R26)&lt;=0,0,MAXA(P26:R26)))</f>
        <v>180</v>
      </c>
      <c r="T26" s="113">
        <f>IF(H26="","",IF(OR(O26=0,S26=0),0,O26+S26))</f>
        <v>320</v>
      </c>
      <c r="U26" s="114"/>
      <c r="V26" s="115" t="str">
        <f>IF(H26="","",AQ26)</f>
        <v>INTA +</v>
      </c>
      <c r="W26" s="116">
        <f>IF(AJ26&gt;=0,AJ26,IF(AI26&gt;=0,AI26,IF(AH26&gt;=0,AH26,IF(AG26&gt;=0,AG26,IF(AF26&gt;=0,AF26,IF(AE26&gt;=0,AE26,IF(AD26&gt;=0,AD26,IF(AC26&gt;=0,AC26,AB26))))))))</f>
        <v>20</v>
      </c>
      <c r="X26" s="117" t="str">
        <f>IF(I26="","",IF(A26="H",IF(OR(H26="SEN",H26&lt;1996),VLOOKUP(I26,Feuil1!$A$11:$G$29,6),IF(AND(H26&gt;1995,H26&lt;1999),VLOOKUP(I26,Feuil1!$A$11:$G$29,5),IF(AND(H26&gt;1998,H26&lt;2001),VLOOKUP(I26,Feuil1!$A$11:$G$29,4),IF(AND(H26&gt;2000,H26&lt;2003),VLOOKUP(I26,Feuil1!$A$11:$G$29,3),VLOOKUP(I26,Feuil1!$A$11:$G$29,2))))),IF(OR(H26="SEN",H26&lt;1996),VLOOKUP(I26,Feuil1!$G$11:$L$25,6),IF(AND(H26&gt;1995,H26&lt;1999),VLOOKUP(I26,Feuil1!$G$11:$L$25,5),IF(AND(H26&gt;1998,H26&lt;2001),VLOOKUP(I26,Feuil1!$G$11:$L$25,4),IF(AND(H26&gt;2000,H26&lt;2003),VLOOKUP(I26,Feuil1!$G$11:$L$25,3),VLOOKUP(I26,Feuil1!$G$11:$L$25,2)))))))</f>
        <v>J85</v>
      </c>
      <c r="Y26" s="85">
        <f>IF(I26="","",IF(A26="H",10^(0.794358141*LOG(I26/174.393)^2)*T26,IF(A26="F",10^(0.89726074*LOG(I26/148.026)^2)*T26,"")))</f>
        <v>393.78993881583773</v>
      </c>
      <c r="Z26" s="66"/>
      <c r="AA26" s="66" t="s">
        <v>77</v>
      </c>
      <c r="AB26" s="25">
        <f>T26-HLOOKUP(X26,Feuil1!$C$1:$BL$10,2,0)</f>
        <v>175</v>
      </c>
      <c r="AC26" s="25">
        <f>T26-HLOOKUP(X26,Feuil1!$C$1:$BL$10,3,0)</f>
        <v>155</v>
      </c>
      <c r="AD26" s="25">
        <f>T26-HLOOKUP(X26,Feuil1!$C$1:$BL$10,4,0)</f>
        <v>135</v>
      </c>
      <c r="AE26" s="25">
        <f>T26-HLOOKUP(X26,Feuil1!$C$1:$BL$10,5,0)</f>
        <v>115</v>
      </c>
      <c r="AF26" s="25">
        <f>T26-HLOOKUP(X26,Feuil1!$C$1:$BL$10,6,0)</f>
        <v>95</v>
      </c>
      <c r="AG26" s="25">
        <f>T26-HLOOKUP(X26,Feuil1!$C$1:$BL$10,7,0)</f>
        <v>70</v>
      </c>
      <c r="AH26" s="25">
        <f>T26-HLOOKUP(X26,Feuil1!$C$1:$BL$10,8,0)</f>
        <v>40</v>
      </c>
      <c r="AI26" s="25">
        <f>T26-HLOOKUP(X26,Feuil1!$C$1:$BL$10,9,0)</f>
        <v>20</v>
      </c>
      <c r="AJ26" s="67">
        <f>T26-HLOOKUP(X26,Feuil1!$C$1:$BL$10,10,0)</f>
        <v>-680</v>
      </c>
      <c r="AK26"/>
      <c r="AL26"/>
      <c r="AM26"/>
      <c r="AN26"/>
      <c r="AO26"/>
      <c r="AP26"/>
      <c r="AQ26" s="68" t="str">
        <f t="shared" si="0"/>
        <v>INTA +</v>
      </c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 customHeight="1">
      <c r="A27" s="49"/>
      <c r="B27" s="50"/>
      <c r="C27" s="51"/>
      <c r="D27" s="52"/>
      <c r="E27" s="53"/>
      <c r="F27" s="54"/>
      <c r="G27" s="54"/>
      <c r="H27" s="55"/>
      <c r="I27" s="56"/>
      <c r="J27" s="51"/>
      <c r="K27" s="57"/>
      <c r="L27" s="58"/>
      <c r="M27" s="58"/>
      <c r="N27" s="58"/>
      <c r="O27" s="59"/>
      <c r="P27" s="58"/>
      <c r="Q27" s="58"/>
      <c r="R27" s="58"/>
      <c r="S27" s="59"/>
      <c r="T27" s="60"/>
      <c r="U27" s="61"/>
      <c r="V27" s="62"/>
      <c r="W27" s="63"/>
      <c r="X27" s="64"/>
      <c r="Y27" s="65"/>
      <c r="Z27" s="66"/>
      <c r="AA27" s="66" t="s">
        <v>77</v>
      </c>
      <c r="AB27" s="25" t="e">
        <f>T27-HLOOKUP(X27,Feuil1!$C$1:$BL$10,2,0)</f>
        <v>#N/A</v>
      </c>
      <c r="AC27" s="25" t="e">
        <f>T27-HLOOKUP(X27,Feuil1!$C$1:$BL$10,3,0)</f>
        <v>#N/A</v>
      </c>
      <c r="AD27" s="25" t="e">
        <f>T27-HLOOKUP(X27,Feuil1!$C$1:$BL$10,4,0)</f>
        <v>#N/A</v>
      </c>
      <c r="AE27" s="25" t="e">
        <f>T27-HLOOKUP(X27,Feuil1!$C$1:$BL$10,5,0)</f>
        <v>#N/A</v>
      </c>
      <c r="AF27" s="25" t="e">
        <f>T27-HLOOKUP(X27,Feuil1!$C$1:$BL$10,6,0)</f>
        <v>#N/A</v>
      </c>
      <c r="AG27" s="25" t="e">
        <f>T27-HLOOKUP(X27,Feuil1!$C$1:$BL$10,7,0)</f>
        <v>#N/A</v>
      </c>
      <c r="AH27" s="25" t="e">
        <f>T27-HLOOKUP(X27,Feuil1!$C$1:$BL$10,8,0)</f>
        <v>#N/A</v>
      </c>
      <c r="AI27" s="25" t="e">
        <f>T27-HLOOKUP(X27,Feuil1!$C$1:$BL$10,9,0)</f>
        <v>#N/A</v>
      </c>
      <c r="AJ27" s="67" t="e">
        <f>T27-HLOOKUP(X27,Feuil1!$C$1:$BL$10,10,0)</f>
        <v>#N/A</v>
      </c>
      <c r="AK27"/>
      <c r="AL27"/>
      <c r="AM27"/>
      <c r="AN27"/>
      <c r="AO27"/>
      <c r="AP27"/>
      <c r="AQ27" s="68" t="e">
        <f t="shared" si="0"/>
        <v>#N/A</v>
      </c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1">
      <c r="A28" s="69" t="s">
        <v>229</v>
      </c>
      <c r="B28" s="70" t="s">
        <v>140</v>
      </c>
      <c r="C28" s="71" t="s">
        <v>259</v>
      </c>
      <c r="D28" s="72">
        <v>1</v>
      </c>
      <c r="E28" s="73">
        <v>239336</v>
      </c>
      <c r="F28" s="74" t="s">
        <v>260</v>
      </c>
      <c r="G28" s="74" t="s">
        <v>261</v>
      </c>
      <c r="H28" s="119">
        <v>1997</v>
      </c>
      <c r="I28" s="76">
        <v>136.1</v>
      </c>
      <c r="J28" s="71" t="s">
        <v>262</v>
      </c>
      <c r="K28" s="77" t="s">
        <v>109</v>
      </c>
      <c r="L28" s="78">
        <v>138</v>
      </c>
      <c r="M28" s="78">
        <v>143</v>
      </c>
      <c r="N28" s="78">
        <v>147</v>
      </c>
      <c r="O28" s="79">
        <f>IF(H28="","",IF(MAXA(L28:N28)&lt;=0,0,MAXA(L28:N28)))</f>
        <v>147</v>
      </c>
      <c r="P28" s="78">
        <v>180</v>
      </c>
      <c r="Q28" s="78">
        <v>190</v>
      </c>
      <c r="R28" s="78">
        <v>200</v>
      </c>
      <c r="S28" s="79">
        <f>IF(H28="","",IF(MAXA(P28:R28)&lt;=0,0,MAXA(P28:R28)))</f>
        <v>200</v>
      </c>
      <c r="T28" s="80">
        <f>IF(H28="","",IF(OR(O28=0,S28=0),0,O28+S28))</f>
        <v>347</v>
      </c>
      <c r="U28" s="81"/>
      <c r="V28" s="82" t="str">
        <f>IF(H28="","",AQ28)</f>
        <v>INTA +</v>
      </c>
      <c r="W28" s="83">
        <f>IF(AJ28&gt;=0,AJ28,IF(AI28&gt;=0,AI28,IF(AH28&gt;=0,AH28,IF(AG28&gt;=0,AG28,IF(AF28&gt;=0,AF28,IF(AE28&gt;=0,AE28,IF(AD28&gt;=0,AD28,IF(AC28&gt;=0,AC28,AB28))))))))</f>
        <v>17</v>
      </c>
      <c r="X28" s="84" t="str">
        <f>IF(I28="","",IF(A28="H",IF(OR(H28="SEN",H28&lt;1996),VLOOKUP(I28,Feuil1!$A$11:$G$29,6),IF(AND(H28&gt;1995,H28&lt;1999),VLOOKUP(I28,Feuil1!$A$11:$G$29,5),IF(AND(H28&gt;1998,H28&lt;2001),VLOOKUP(I28,Feuil1!$A$11:$G$29,4),IF(AND(H28&gt;2000,H28&lt;2003),VLOOKUP(I28,Feuil1!$A$11:$G$29,3),VLOOKUP(I28,Feuil1!$A$11:$G$29,2))))),IF(OR(H28="SEN",H28&lt;1996),VLOOKUP(I28,Feuil1!$G$11:$L$25,6),IF(AND(H28&gt;1995,H28&lt;1999),VLOOKUP(I28,Feuil1!$G$11:$L$25,5),IF(AND(H28&gt;1998,H28&lt;2001),VLOOKUP(I28,Feuil1!$G$11:$L$25,4),IF(AND(H28&gt;2000,H28&lt;2003),VLOOKUP(I28,Feuil1!$G$11:$L$25,3),VLOOKUP(I28,Feuil1!$G$11:$L$25,2)))))))</f>
        <v>J+105</v>
      </c>
      <c r="Y28" s="85">
        <f>IF(I28="","",IF(A28="H",10^(0.794358141*LOG(I28/174.393)^2)*T28,IF(A28="F",10^(0.89726074*LOG(I28/148.026)^2)*T28,"")))</f>
        <v>354.436541992974</v>
      </c>
      <c r="Z28" s="66"/>
      <c r="AA28" s="66" t="s">
        <v>77</v>
      </c>
      <c r="AB28" s="25">
        <f>T28-HLOOKUP(X28,Feuil1!$C$1:$BL$10,2,0)</f>
        <v>182</v>
      </c>
      <c r="AC28" s="25">
        <f>T28-HLOOKUP(X28,Feuil1!$C$1:$BL$10,3,0)</f>
        <v>162</v>
      </c>
      <c r="AD28" s="25">
        <f>T28-HLOOKUP(X28,Feuil1!$C$1:$BL$10,4,0)</f>
        <v>142</v>
      </c>
      <c r="AE28" s="25">
        <f>T28-HLOOKUP(X28,Feuil1!$C$1:$BL$10,5,0)</f>
        <v>122</v>
      </c>
      <c r="AF28" s="25">
        <f>T28-HLOOKUP(X28,Feuil1!$C$1:$BL$10,6,0)</f>
        <v>97</v>
      </c>
      <c r="AG28" s="25">
        <f>T28-HLOOKUP(X28,Feuil1!$C$1:$BL$10,7,0)</f>
        <v>67</v>
      </c>
      <c r="AH28" s="25">
        <f>T28-HLOOKUP(X28,Feuil1!$C$1:$BL$10,8,0)</f>
        <v>37</v>
      </c>
      <c r="AI28" s="25">
        <f>T28-HLOOKUP(X28,Feuil1!$C$1:$BL$10,9,0)</f>
        <v>17</v>
      </c>
      <c r="AJ28" s="67">
        <f>T28-HLOOKUP(X28,Feuil1!$C$1:$BL$10,10,0)</f>
        <v>-9653</v>
      </c>
      <c r="AK28"/>
      <c r="AL28"/>
      <c r="AM28"/>
      <c r="AN28"/>
      <c r="AO28"/>
      <c r="AP28"/>
      <c r="AQ28" s="68" t="str">
        <f t="shared" si="0"/>
        <v>INTA +</v>
      </c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1">
      <c r="A29" s="86"/>
      <c r="B29" s="87"/>
      <c r="C29" s="88"/>
      <c r="D29" s="89"/>
      <c r="E29" s="90"/>
      <c r="F29" s="91"/>
      <c r="G29" s="91"/>
      <c r="H29" s="92"/>
      <c r="I29" s="93"/>
      <c r="J29" s="88"/>
      <c r="K29" s="94"/>
      <c r="L29" s="95"/>
      <c r="M29" s="95"/>
      <c r="N29" s="95"/>
      <c r="O29" s="96"/>
      <c r="P29" s="95"/>
      <c r="Q29" s="95"/>
      <c r="R29" s="95"/>
      <c r="S29" s="96"/>
      <c r="T29" s="97"/>
      <c r="U29" s="98"/>
      <c r="V29" s="99"/>
      <c r="W29" s="100"/>
      <c r="X29" s="101"/>
      <c r="Y29" s="102"/>
      <c r="Z29" s="66"/>
      <c r="AA29" s="66" t="s">
        <v>77</v>
      </c>
      <c r="AB29" s="25" t="e">
        <f>T29-HLOOKUP(X29,Feuil1!$C$1:$BL$10,2,0)</f>
        <v>#N/A</v>
      </c>
      <c r="AC29" s="25" t="e">
        <f>T29-HLOOKUP(X29,Feuil1!$C$1:$BL$10,3,0)</f>
        <v>#N/A</v>
      </c>
      <c r="AD29" s="25" t="e">
        <f>T29-HLOOKUP(X29,Feuil1!$C$1:$BL$10,4,0)</f>
        <v>#N/A</v>
      </c>
      <c r="AE29" s="25" t="e">
        <f>T29-HLOOKUP(X29,Feuil1!$C$1:$BL$10,5,0)</f>
        <v>#N/A</v>
      </c>
      <c r="AF29" s="25" t="e">
        <f>T29-HLOOKUP(X29,Feuil1!$C$1:$BL$10,6,0)</f>
        <v>#N/A</v>
      </c>
      <c r="AG29" s="25" t="e">
        <f>T29-HLOOKUP(X29,Feuil1!$C$1:$BL$10,7,0)</f>
        <v>#N/A</v>
      </c>
      <c r="AH29" s="25" t="e">
        <f>T29-HLOOKUP(X29,Feuil1!$C$1:$BL$10,8,0)</f>
        <v>#N/A</v>
      </c>
      <c r="AI29" s="25" t="e">
        <f>T29-HLOOKUP(X29,Feuil1!$C$1:$BL$10,9,0)</f>
        <v>#N/A</v>
      </c>
      <c r="AJ29" s="67" t="e">
        <f>T29-HLOOKUP(X29,Feuil1!$C$1:$BL$10,10,0)</f>
        <v>#N/A</v>
      </c>
      <c r="AK29"/>
      <c r="AL29"/>
      <c r="AM29"/>
      <c r="AN29"/>
      <c r="AO29"/>
      <c r="AP29"/>
      <c r="AQ29" s="68" t="e">
        <f t="shared" si="0"/>
        <v>#N/A</v>
      </c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1">
      <c r="A30" s="69" t="s">
        <v>229</v>
      </c>
      <c r="B30" s="70" t="s">
        <v>140</v>
      </c>
      <c r="C30" s="71" t="s">
        <v>259</v>
      </c>
      <c r="D30" s="72">
        <v>1</v>
      </c>
      <c r="E30" s="73">
        <v>405567</v>
      </c>
      <c r="F30" s="74" t="s">
        <v>263</v>
      </c>
      <c r="G30" s="74" t="s">
        <v>264</v>
      </c>
      <c r="H30" s="75">
        <v>1993</v>
      </c>
      <c r="I30" s="76">
        <v>60.3</v>
      </c>
      <c r="J30" s="71" t="s">
        <v>262</v>
      </c>
      <c r="K30" s="77" t="s">
        <v>265</v>
      </c>
      <c r="L30" s="78">
        <v>120</v>
      </c>
      <c r="M30" s="78">
        <v>125</v>
      </c>
      <c r="N30" s="78">
        <v>-130</v>
      </c>
      <c r="O30" s="79">
        <f>IF(H30="","",IF(MAXA(L30:N30)&lt;=0,0,MAXA(L30:N30)))</f>
        <v>125</v>
      </c>
      <c r="P30" s="78">
        <v>140</v>
      </c>
      <c r="Q30" s="78">
        <v>145</v>
      </c>
      <c r="R30" s="78">
        <v>-150</v>
      </c>
      <c r="S30" s="79">
        <f>IF(H30="","",IF(MAXA(P30:R30)&lt;=0,0,MAXA(P30:R30)))</f>
        <v>145</v>
      </c>
      <c r="T30" s="80">
        <f>IF(H30="","",IF(OR(O30=0,S30=0),0,O30+S30))</f>
        <v>270</v>
      </c>
      <c r="U30" s="81"/>
      <c r="V30" s="82" t="str">
        <f>IF(H30="","",AQ30)</f>
        <v>OLY +</v>
      </c>
      <c r="W30" s="83">
        <f>IF(AJ30&gt;=0,AJ30,IF(AI30&gt;=0,AI30,IF(AH30&gt;=0,AH30,IF(AG30&gt;=0,AG30,IF(AF30&gt;=0,AF30,IF(AE30&gt;=0,AE30,IF(AD30&gt;=0,AD30,IF(AC30&gt;=0,AC30,AB30))))))))</f>
        <v>0</v>
      </c>
      <c r="X30" s="84" t="str">
        <f>IF(I30="","",IF(A30="H",IF(OR(H30="SEN",H30&lt;1996),VLOOKUP(I30,Feuil1!$A$11:$G$29,6),IF(AND(H30&gt;1995,H30&lt;1999),VLOOKUP(I30,Feuil1!$A$11:$G$29,5),IF(AND(H30&gt;1998,H30&lt;2001),VLOOKUP(I30,Feuil1!$A$11:$G$29,4),IF(AND(H30&gt;2000,H30&lt;2003),VLOOKUP(I30,Feuil1!$A$11:$G$29,3),VLOOKUP(I30,Feuil1!$A$11:$G$29,2))))),IF(OR(H30="SEN",H30&lt;1996),VLOOKUP(I30,Feuil1!$G$11:$L$25,6),IF(AND(H30&gt;1995,H30&lt;1999),VLOOKUP(I30,Feuil1!$G$11:$L$25,5),IF(AND(H30&gt;1998,H30&lt;2001),VLOOKUP(I30,Feuil1!$G$11:$L$25,4),IF(AND(H30&gt;2000,H30&lt;2003),VLOOKUP(I30,Feuil1!$G$11:$L$25,3),VLOOKUP(I30,Feuil1!$G$11:$L$25,2)))))))</f>
        <v>S62</v>
      </c>
      <c r="Y30" s="85">
        <f>IF(I30="","",IF(A30="H",10^(0.794358141*LOG(I30/174.393)^2)*T30,IF(A30="F",10^(0.89726074*LOG(I30/148.026)^2)*T30,"")))</f>
        <v>398.41589980913733</v>
      </c>
      <c r="Z30" s="66"/>
      <c r="AA30" s="66" t="s">
        <v>77</v>
      </c>
      <c r="AB30" s="25">
        <f>T30-HLOOKUP(X30,Feuil1!$C$1:$BL$10,2,0)</f>
        <v>150</v>
      </c>
      <c r="AC30" s="25">
        <f>T30-HLOOKUP(X30,Feuil1!$C$1:$BL$10,3,0)</f>
        <v>135</v>
      </c>
      <c r="AD30" s="25">
        <f>T30-HLOOKUP(X30,Feuil1!$C$1:$BL$10,4,0)</f>
        <v>120</v>
      </c>
      <c r="AE30" s="25">
        <f>T30-HLOOKUP(X30,Feuil1!$C$1:$BL$10,5,0)</f>
        <v>100</v>
      </c>
      <c r="AF30" s="25">
        <f>T30-HLOOKUP(X30,Feuil1!$C$1:$BL$10,6,0)</f>
        <v>80</v>
      </c>
      <c r="AG30" s="25">
        <f>T30-HLOOKUP(X30,Feuil1!$C$1:$BL$10,7,0)</f>
        <v>60</v>
      </c>
      <c r="AH30" s="25">
        <f>T30-HLOOKUP(X30,Feuil1!$C$1:$BL$10,8,0)</f>
        <v>40</v>
      </c>
      <c r="AI30" s="25">
        <f>T30-HLOOKUP(X30,Feuil1!$C$1:$BL$10,9,0)</f>
        <v>15</v>
      </c>
      <c r="AJ30" s="67">
        <f>T30-HLOOKUP(X30,Feuil1!$C$1:$BL$10,10,0)</f>
        <v>0</v>
      </c>
      <c r="AK30"/>
      <c r="AL30"/>
      <c r="AM30"/>
      <c r="AN30"/>
      <c r="AO30"/>
      <c r="AP30"/>
      <c r="AQ30" s="68" t="str">
        <f t="shared" si="0"/>
        <v>OLY +</v>
      </c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1">
      <c r="A31" s="69" t="s">
        <v>229</v>
      </c>
      <c r="B31" s="70" t="s">
        <v>244</v>
      </c>
      <c r="C31" s="71" t="s">
        <v>245</v>
      </c>
      <c r="D31" s="72">
        <v>2</v>
      </c>
      <c r="E31" s="73">
        <v>101764</v>
      </c>
      <c r="F31" s="74" t="s">
        <v>266</v>
      </c>
      <c r="G31" s="74" t="s">
        <v>267</v>
      </c>
      <c r="H31" s="75">
        <v>1975</v>
      </c>
      <c r="I31" s="76">
        <v>60.4</v>
      </c>
      <c r="J31" s="71" t="s">
        <v>268</v>
      </c>
      <c r="K31" s="77" t="s">
        <v>269</v>
      </c>
      <c r="L31" s="78">
        <v>104</v>
      </c>
      <c r="M31" s="78">
        <v>108</v>
      </c>
      <c r="N31" s="78">
        <v>-110</v>
      </c>
      <c r="O31" s="79">
        <f>IF(H31="","",IF(MAXA(L31:N31)&lt;=0,0,MAXA(L31:N31)))</f>
        <v>108</v>
      </c>
      <c r="P31" s="78">
        <v>127</v>
      </c>
      <c r="Q31" s="78">
        <v>132</v>
      </c>
      <c r="R31" s="78">
        <v>-135</v>
      </c>
      <c r="S31" s="79">
        <f>IF(H31="","",IF(MAXA(P31:R31)&lt;=0,0,MAXA(P31:R31)))</f>
        <v>132</v>
      </c>
      <c r="T31" s="80">
        <f>IF(H31="","",IF(OR(O31=0,S31=0),0,O31+S31))</f>
        <v>240</v>
      </c>
      <c r="U31" s="81"/>
      <c r="V31" s="82" t="str">
        <f>IF(H31="","",AQ31)</f>
        <v>INTB +</v>
      </c>
      <c r="W31" s="83">
        <f>IF(AJ31&gt;=0,AJ31,IF(AI31&gt;=0,AI31,IF(AH31&gt;=0,AH31,IF(AG31&gt;=0,AG31,IF(AF31&gt;=0,AF31,IF(AE31&gt;=0,AE31,IF(AD31&gt;=0,AD31,IF(AC31&gt;=0,AC31,AB31))))))))</f>
        <v>10</v>
      </c>
      <c r="X31" s="84" t="str">
        <f>IF(I31="","",IF(A31="H",IF(OR(H31="SEN",H31&lt;1996),VLOOKUP(I31,Feuil1!$A$11:$G$29,6),IF(AND(H31&gt;1995,H31&lt;1999),VLOOKUP(I31,Feuil1!$A$11:$G$29,5),IF(AND(H31&gt;1998,H31&lt;2001),VLOOKUP(I31,Feuil1!$A$11:$G$29,4),IF(AND(H31&gt;2000,H31&lt;2003),VLOOKUP(I31,Feuil1!$A$11:$G$29,3),VLOOKUP(I31,Feuil1!$A$11:$G$29,2))))),IF(OR(H31="SEN",H31&lt;1996),VLOOKUP(I31,Feuil1!$G$11:$L$25,6),IF(AND(H31&gt;1995,H31&lt;1999),VLOOKUP(I31,Feuil1!$G$11:$L$25,5),IF(AND(H31&gt;1998,H31&lt;2001),VLOOKUP(I31,Feuil1!$G$11:$L$25,4),IF(AND(H31&gt;2000,H31&lt;2003),VLOOKUP(I31,Feuil1!$G$11:$L$25,3),VLOOKUP(I31,Feuil1!$G$11:$L$25,2)))))))</f>
        <v>S62</v>
      </c>
      <c r="Y31" s="85">
        <f>IF(I31="","",IF(A31="H",10^(0.794358141*LOG(I31/174.393)^2)*T31,IF(A31="F",10^(0.89726074*LOG(I31/148.026)^2)*T31,"")))</f>
        <v>353.7180771162458</v>
      </c>
      <c r="Z31" s="66"/>
      <c r="AA31" s="66" t="s">
        <v>77</v>
      </c>
      <c r="AB31" s="25">
        <f>T31-HLOOKUP(X31,Feuil1!$C$1:$BL$10,2,0)</f>
        <v>120</v>
      </c>
      <c r="AC31" s="25">
        <f>T31-HLOOKUP(X31,Feuil1!$C$1:$BL$10,3,0)</f>
        <v>105</v>
      </c>
      <c r="AD31" s="25">
        <f>T31-HLOOKUP(X31,Feuil1!$C$1:$BL$10,4,0)</f>
        <v>90</v>
      </c>
      <c r="AE31" s="25">
        <f>T31-HLOOKUP(X31,Feuil1!$C$1:$BL$10,5,0)</f>
        <v>70</v>
      </c>
      <c r="AF31" s="25">
        <f>T31-HLOOKUP(X31,Feuil1!$C$1:$BL$10,6,0)</f>
        <v>50</v>
      </c>
      <c r="AG31" s="25">
        <f>T31-HLOOKUP(X31,Feuil1!$C$1:$BL$10,7,0)</f>
        <v>30</v>
      </c>
      <c r="AH31" s="25">
        <f>T31-HLOOKUP(X31,Feuil1!$C$1:$BL$10,8,0)</f>
        <v>10</v>
      </c>
      <c r="AI31" s="25">
        <f>T31-HLOOKUP(X31,Feuil1!$C$1:$BL$10,9,0)</f>
        <v>-15</v>
      </c>
      <c r="AJ31" s="67">
        <f>T31-HLOOKUP(X31,Feuil1!$C$1:$BL$10,10,0)</f>
        <v>-30</v>
      </c>
      <c r="AK31"/>
      <c r="AL31"/>
      <c r="AM31"/>
      <c r="AN31"/>
      <c r="AO31"/>
      <c r="AP31"/>
      <c r="AQ31" s="68" t="str">
        <f t="shared" si="0"/>
        <v>INTB +</v>
      </c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1">
      <c r="A32" s="69" t="s">
        <v>229</v>
      </c>
      <c r="B32" s="70" t="s">
        <v>140</v>
      </c>
      <c r="C32" s="71" t="s">
        <v>259</v>
      </c>
      <c r="D32" s="72">
        <v>3</v>
      </c>
      <c r="E32" s="73">
        <v>214037</v>
      </c>
      <c r="F32" s="74" t="s">
        <v>270</v>
      </c>
      <c r="G32" s="74" t="s">
        <v>271</v>
      </c>
      <c r="H32" s="75">
        <v>1992</v>
      </c>
      <c r="I32" s="76">
        <v>60</v>
      </c>
      <c r="J32" s="71" t="s">
        <v>272</v>
      </c>
      <c r="K32" s="77" t="s">
        <v>109</v>
      </c>
      <c r="L32" s="78">
        <v>100</v>
      </c>
      <c r="M32" s="78">
        <v>105</v>
      </c>
      <c r="N32" s="78">
        <v>-112</v>
      </c>
      <c r="O32" s="79">
        <f>IF(H32="","",IF(MAXA(L32:N32)&lt;=0,0,MAXA(L32:N32)))</f>
        <v>105</v>
      </c>
      <c r="P32" s="78">
        <v>120</v>
      </c>
      <c r="Q32" s="78">
        <v>-125</v>
      </c>
      <c r="R32" s="78">
        <v>125</v>
      </c>
      <c r="S32" s="79">
        <f>IF(H32="","",IF(MAXA(P32:R32)&lt;=0,0,MAXA(P32:R32)))</f>
        <v>125</v>
      </c>
      <c r="T32" s="80">
        <f>IF(H32="","",IF(OR(O32=0,S32=0),0,O32+S32))</f>
        <v>230</v>
      </c>
      <c r="U32" s="81"/>
      <c r="V32" s="82" t="str">
        <f>IF(H32="","",AQ32)</f>
        <v>INTB +</v>
      </c>
      <c r="W32" s="83">
        <f>IF(AJ32&gt;=0,AJ32,IF(AI32&gt;=0,AI32,IF(AH32&gt;=0,AH32,IF(AG32&gt;=0,AG32,IF(AF32&gt;=0,AF32,IF(AE32&gt;=0,AE32,IF(AD32&gt;=0,AD32,IF(AC32&gt;=0,AC32,AB32))))))))</f>
        <v>0</v>
      </c>
      <c r="X32" s="84" t="str">
        <f>IF(I32="","",IF(A32="H",IF(OR(H32="SEN",H32&lt;1996),VLOOKUP(I32,Feuil1!$A$11:$G$29,6),IF(AND(H32&gt;1995,H32&lt;1999),VLOOKUP(I32,Feuil1!$A$11:$G$29,5),IF(AND(H32&gt;1998,H32&lt;2001),VLOOKUP(I32,Feuil1!$A$11:$G$29,4),IF(AND(H32&gt;2000,H32&lt;2003),VLOOKUP(I32,Feuil1!$A$11:$G$29,3),VLOOKUP(I32,Feuil1!$A$11:$G$29,2))))),IF(OR(H32="SEN",H32&lt;1996),VLOOKUP(I32,Feuil1!$G$11:$L$25,6),IF(AND(H32&gt;1995,H32&lt;1999),VLOOKUP(I32,Feuil1!$G$11:$L$25,5),IF(AND(H32&gt;1998,H32&lt;2001),VLOOKUP(I32,Feuil1!$G$11:$L$25,4),IF(AND(H32&gt;2000,H32&lt;2003),VLOOKUP(I32,Feuil1!$G$11:$L$25,3),VLOOKUP(I32,Feuil1!$G$11:$L$25,2)))))))</f>
        <v>S62</v>
      </c>
      <c r="Y32" s="85">
        <f>IF(I32="","",IF(A32="H",10^(0.794358141*LOG(I32/174.393)^2)*T32,IF(A32="F",10^(0.89726074*LOG(I32/148.026)^2)*T32,"")))</f>
        <v>340.63683505062795</v>
      </c>
      <c r="Z32" s="66"/>
      <c r="AA32" s="66" t="s">
        <v>77</v>
      </c>
      <c r="AB32" s="25">
        <f>T32-HLOOKUP(X32,Feuil1!$C$1:$BL$10,2,0)</f>
        <v>110</v>
      </c>
      <c r="AC32" s="25">
        <f>T32-HLOOKUP(X32,Feuil1!$C$1:$BL$10,3,0)</f>
        <v>95</v>
      </c>
      <c r="AD32" s="25">
        <f>T32-HLOOKUP(X32,Feuil1!$C$1:$BL$10,4,0)</f>
        <v>80</v>
      </c>
      <c r="AE32" s="25">
        <f>T32-HLOOKUP(X32,Feuil1!$C$1:$BL$10,5,0)</f>
        <v>60</v>
      </c>
      <c r="AF32" s="25">
        <f>T32-HLOOKUP(X32,Feuil1!$C$1:$BL$10,6,0)</f>
        <v>40</v>
      </c>
      <c r="AG32" s="25">
        <f>T32-HLOOKUP(X32,Feuil1!$C$1:$BL$10,7,0)</f>
        <v>20</v>
      </c>
      <c r="AH32" s="25">
        <f>T32-HLOOKUP(X32,Feuil1!$C$1:$BL$10,8,0)</f>
        <v>0</v>
      </c>
      <c r="AI32" s="25">
        <f>T32-HLOOKUP(X32,Feuil1!$C$1:$BL$10,9,0)</f>
        <v>-25</v>
      </c>
      <c r="AJ32" s="67">
        <f>T32-HLOOKUP(X32,Feuil1!$C$1:$BL$10,10,0)</f>
        <v>-40</v>
      </c>
      <c r="AK32"/>
      <c r="AL32"/>
      <c r="AM32"/>
      <c r="AN32"/>
      <c r="AO32"/>
      <c r="AP32"/>
      <c r="AQ32" s="68" t="str">
        <f t="shared" si="0"/>
        <v>INTB +</v>
      </c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 customHeight="1">
      <c r="A33" s="49"/>
      <c r="B33" s="50"/>
      <c r="C33" s="51"/>
      <c r="D33" s="52"/>
      <c r="E33" s="53"/>
      <c r="F33" s="54"/>
      <c r="G33" s="54"/>
      <c r="H33" s="55"/>
      <c r="I33" s="56"/>
      <c r="J33" s="51"/>
      <c r="K33" s="57"/>
      <c r="L33" s="58"/>
      <c r="M33" s="58"/>
      <c r="N33" s="58"/>
      <c r="O33" s="59"/>
      <c r="P33" s="58"/>
      <c r="Q33" s="58"/>
      <c r="R33" s="58"/>
      <c r="S33" s="59"/>
      <c r="T33" s="60"/>
      <c r="U33" s="61"/>
      <c r="V33" s="62"/>
      <c r="W33" s="63"/>
      <c r="X33" s="64"/>
      <c r="Y33" s="65"/>
      <c r="Z33" s="66"/>
      <c r="AA33" s="66" t="s">
        <v>77</v>
      </c>
      <c r="AB33" s="25" t="e">
        <f>T33-HLOOKUP(X33,Feuil1!$C$1:$BL$10,2,0)</f>
        <v>#N/A</v>
      </c>
      <c r="AC33" s="25" t="e">
        <f>T33-HLOOKUP(X33,Feuil1!$C$1:$BL$10,3,0)</f>
        <v>#N/A</v>
      </c>
      <c r="AD33" s="25" t="e">
        <f>T33-HLOOKUP(X33,Feuil1!$C$1:$BL$10,4,0)</f>
        <v>#N/A</v>
      </c>
      <c r="AE33" s="25" t="e">
        <f>T33-HLOOKUP(X33,Feuil1!$C$1:$BL$10,5,0)</f>
        <v>#N/A</v>
      </c>
      <c r="AF33" s="25" t="e">
        <f>T33-HLOOKUP(X33,Feuil1!$C$1:$BL$10,6,0)</f>
        <v>#N/A</v>
      </c>
      <c r="AG33" s="25" t="e">
        <f>T33-HLOOKUP(X33,Feuil1!$C$1:$BL$10,7,0)</f>
        <v>#N/A</v>
      </c>
      <c r="AH33" s="25" t="e">
        <f>T33-HLOOKUP(X33,Feuil1!$C$1:$BL$10,8,0)</f>
        <v>#N/A</v>
      </c>
      <c r="AI33" s="25" t="e">
        <f>T33-HLOOKUP(X33,Feuil1!$C$1:$BL$10,9,0)</f>
        <v>#N/A</v>
      </c>
      <c r="AJ33" s="67" t="e">
        <f>T33-HLOOKUP(X33,Feuil1!$C$1:$BL$10,10,0)</f>
        <v>#N/A</v>
      </c>
      <c r="AK33"/>
      <c r="AL33"/>
      <c r="AM33"/>
      <c r="AN33"/>
      <c r="AO33"/>
      <c r="AP33"/>
      <c r="AQ33" s="68" t="e">
        <f t="shared" si="0"/>
        <v>#N/A</v>
      </c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1">
      <c r="A34" s="69" t="s">
        <v>229</v>
      </c>
      <c r="B34" s="70" t="s">
        <v>110</v>
      </c>
      <c r="C34" s="71" t="s">
        <v>273</v>
      </c>
      <c r="D34" s="72">
        <v>1</v>
      </c>
      <c r="E34" s="73">
        <v>122822</v>
      </c>
      <c r="F34" s="74" t="s">
        <v>274</v>
      </c>
      <c r="G34" s="74" t="s">
        <v>275</v>
      </c>
      <c r="H34" s="75">
        <v>1990</v>
      </c>
      <c r="I34" s="76">
        <v>68.67</v>
      </c>
      <c r="J34" s="71" t="s">
        <v>276</v>
      </c>
      <c r="K34" s="77" t="s">
        <v>109</v>
      </c>
      <c r="L34" s="78">
        <v>143</v>
      </c>
      <c r="M34" s="78">
        <v>147</v>
      </c>
      <c r="N34" s="78">
        <v>-149</v>
      </c>
      <c r="O34" s="79">
        <f>IF(H34="","",IF(MAXA(L34:N34)&lt;=0,0,MAXA(L34:N34)))</f>
        <v>147</v>
      </c>
      <c r="P34" s="78">
        <v>175</v>
      </c>
      <c r="Q34" s="78">
        <v>-180</v>
      </c>
      <c r="R34" s="78">
        <v>-180</v>
      </c>
      <c r="S34" s="79">
        <f>IF(H34="","",IF(MAXA(P34:R34)&lt;=0,0,MAXA(P34:R34)))</f>
        <v>175</v>
      </c>
      <c r="T34" s="80">
        <f>IF(H34="","",IF(OR(O34=0,S34=0),0,O34+S34))</f>
        <v>322</v>
      </c>
      <c r="U34" s="81"/>
      <c r="V34" s="82" t="str">
        <f>IF(H34="","",AQ34)</f>
        <v>OLY +</v>
      </c>
      <c r="W34" s="83">
        <f>IF(AJ34&gt;=0,AJ34,IF(AI34&gt;=0,AI34,IF(AH34&gt;=0,AH34,IF(AG34&gt;=0,AG34,IF(AF34&gt;=0,AF34,IF(AE34&gt;=0,AE34,IF(AD34&gt;=0,AD34,IF(AC34&gt;=0,AC34,AB34))))))))</f>
        <v>32</v>
      </c>
      <c r="X34" s="84" t="str">
        <f>IF(I34="","",IF(A34="H",IF(OR(H34="SEN",H34&lt;1996),VLOOKUP(I34,Feuil1!$A$11:$G$29,6),IF(AND(H34&gt;1995,H34&lt;1999),VLOOKUP(I34,Feuil1!$A$11:$G$29,5),IF(AND(H34&gt;1998,H34&lt;2001),VLOOKUP(I34,Feuil1!$A$11:$G$29,4),IF(AND(H34&gt;2000,H34&lt;2003),VLOOKUP(I34,Feuil1!$A$11:$G$29,3),VLOOKUP(I34,Feuil1!$A$11:$G$29,2))))),IF(OR(H34="SEN",H34&lt;1996),VLOOKUP(I34,Feuil1!$G$11:$L$25,6),IF(AND(H34&gt;1995,H34&lt;1999),VLOOKUP(I34,Feuil1!$G$11:$L$25,5),IF(AND(H34&gt;1998,H34&lt;2001),VLOOKUP(I34,Feuil1!$G$11:$L$25,4),IF(AND(H34&gt;2000,H34&lt;2003),VLOOKUP(I34,Feuil1!$G$11:$L$25,3),VLOOKUP(I34,Feuil1!$G$11:$L$25,2)))))))</f>
        <v>S69</v>
      </c>
      <c r="Y34" s="85">
        <f>IF(I34="","",IF(A34="H",10^(0.794358141*LOG(I34/174.393)^2)*T34,IF(A34="F",10^(0.89726074*LOG(I34/148.026)^2)*T34,"")))</f>
        <v>434.5075981232467</v>
      </c>
      <c r="Z34" s="66"/>
      <c r="AA34" s="66" t="s">
        <v>77</v>
      </c>
      <c r="AB34" s="25">
        <f>T34-HLOOKUP(X34,Feuil1!$C$1:$BL$10,2,0)</f>
        <v>192</v>
      </c>
      <c r="AC34" s="25">
        <f>T34-HLOOKUP(X34,Feuil1!$C$1:$BL$10,3,0)</f>
        <v>172</v>
      </c>
      <c r="AD34" s="25">
        <f>T34-HLOOKUP(X34,Feuil1!$C$1:$BL$10,4,0)</f>
        <v>152</v>
      </c>
      <c r="AE34" s="25">
        <f>T34-HLOOKUP(X34,Feuil1!$C$1:$BL$10,5,0)</f>
        <v>132</v>
      </c>
      <c r="AF34" s="25">
        <f>T34-HLOOKUP(X34,Feuil1!$C$1:$BL$10,6,0)</f>
        <v>102</v>
      </c>
      <c r="AG34" s="25">
        <f>T34-HLOOKUP(X34,Feuil1!$C$1:$BL$10,7,0)</f>
        <v>82</v>
      </c>
      <c r="AH34" s="25">
        <f>T34-HLOOKUP(X34,Feuil1!$C$1:$BL$10,8,0)</f>
        <v>62</v>
      </c>
      <c r="AI34" s="25">
        <f>T34-HLOOKUP(X34,Feuil1!$C$1:$BL$10,9,0)</f>
        <v>47</v>
      </c>
      <c r="AJ34" s="67">
        <f>T34-HLOOKUP(X34,Feuil1!$C$1:$BL$10,10,0)</f>
        <v>32</v>
      </c>
      <c r="AK34"/>
      <c r="AL34"/>
      <c r="AM34"/>
      <c r="AN34"/>
      <c r="AO34"/>
      <c r="AP34"/>
      <c r="AQ34" s="68" t="str">
        <f t="shared" si="0"/>
        <v>OLY +</v>
      </c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1">
      <c r="A35" s="69" t="s">
        <v>229</v>
      </c>
      <c r="B35" s="70" t="s">
        <v>140</v>
      </c>
      <c r="C35" s="71" t="s">
        <v>141</v>
      </c>
      <c r="D35" s="72">
        <v>2</v>
      </c>
      <c r="E35" s="73">
        <v>14585</v>
      </c>
      <c r="F35" s="74" t="s">
        <v>277</v>
      </c>
      <c r="G35" s="74" t="s">
        <v>278</v>
      </c>
      <c r="H35" s="75">
        <v>1986</v>
      </c>
      <c r="I35" s="76">
        <v>68.67</v>
      </c>
      <c r="J35" s="71" t="s">
        <v>220</v>
      </c>
      <c r="K35" s="77" t="s">
        <v>109</v>
      </c>
      <c r="L35" s="78">
        <v>-130</v>
      </c>
      <c r="M35" s="78">
        <v>-130</v>
      </c>
      <c r="N35" s="78">
        <v>130</v>
      </c>
      <c r="O35" s="79">
        <f>IF(H35="","",IF(MAXA(L35:N35)&lt;=0,0,MAXA(L35:N35)))</f>
        <v>130</v>
      </c>
      <c r="P35" s="78">
        <v>162</v>
      </c>
      <c r="Q35" s="78">
        <v>167</v>
      </c>
      <c r="R35" s="78">
        <v>-171</v>
      </c>
      <c r="S35" s="79">
        <f>IF(H35="","",IF(MAXA(P35:R35)&lt;=0,0,MAXA(P35:R35)))</f>
        <v>167</v>
      </c>
      <c r="T35" s="80">
        <f>IF(H35="","",IF(OR(O35=0,S35=0),0,O35+S35))</f>
        <v>297</v>
      </c>
      <c r="U35" s="81"/>
      <c r="V35" s="82" t="str">
        <f>IF(H35="","",AQ35)</f>
        <v>OLY +</v>
      </c>
      <c r="W35" s="83">
        <f>IF(AJ35&gt;=0,AJ35,IF(AI35&gt;=0,AI35,IF(AH35&gt;=0,AH35,IF(AG35&gt;=0,AG35,IF(AF35&gt;=0,AF35,IF(AE35&gt;=0,AE35,IF(AD35&gt;=0,AD35,IF(AC35&gt;=0,AC35,AB35))))))))</f>
        <v>7</v>
      </c>
      <c r="X35" s="84" t="str">
        <f>IF(I35="","",IF(A35="H",IF(OR(H35="SEN",H35&lt;1996),VLOOKUP(I35,Feuil1!$A$11:$G$29,6),IF(AND(H35&gt;1995,H35&lt;1999),VLOOKUP(I35,Feuil1!$A$11:$G$29,5),IF(AND(H35&gt;1998,H35&lt;2001),VLOOKUP(I35,Feuil1!$A$11:$G$29,4),IF(AND(H35&gt;2000,H35&lt;2003),VLOOKUP(I35,Feuil1!$A$11:$G$29,3),VLOOKUP(I35,Feuil1!$A$11:$G$29,2))))),IF(OR(H35="SEN",H35&lt;1996),VLOOKUP(I35,Feuil1!$G$11:$L$25,6),IF(AND(H35&gt;1995,H35&lt;1999),VLOOKUP(I35,Feuil1!$G$11:$L$25,5),IF(AND(H35&gt;1998,H35&lt;2001),VLOOKUP(I35,Feuil1!$G$11:$L$25,4),IF(AND(H35&gt;2000,H35&lt;2003),VLOOKUP(I35,Feuil1!$G$11:$L$25,3),VLOOKUP(I35,Feuil1!$G$11:$L$25,2)))))))</f>
        <v>S69</v>
      </c>
      <c r="Y35" s="85">
        <f>IF(I35="","",IF(A35="H",10^(0.794358141*LOG(I35/174.393)^2)*T35,IF(A35="F",10^(0.89726074*LOG(I35/148.026)^2)*T35,"")))</f>
        <v>400.7725361571561</v>
      </c>
      <c r="Z35" s="66"/>
      <c r="AA35" s="66" t="s">
        <v>77</v>
      </c>
      <c r="AB35" s="25">
        <f>T35-HLOOKUP(X35,Feuil1!$C$1:$BL$10,2,0)</f>
        <v>167</v>
      </c>
      <c r="AC35" s="25">
        <f>T35-HLOOKUP(X35,Feuil1!$C$1:$BL$10,3,0)</f>
        <v>147</v>
      </c>
      <c r="AD35" s="25">
        <f>T35-HLOOKUP(X35,Feuil1!$C$1:$BL$10,4,0)</f>
        <v>127</v>
      </c>
      <c r="AE35" s="25">
        <f>T35-HLOOKUP(X35,Feuil1!$C$1:$BL$10,5,0)</f>
        <v>107</v>
      </c>
      <c r="AF35" s="25">
        <f>T35-HLOOKUP(X35,Feuil1!$C$1:$BL$10,6,0)</f>
        <v>77</v>
      </c>
      <c r="AG35" s="25">
        <f>T35-HLOOKUP(X35,Feuil1!$C$1:$BL$10,7,0)</f>
        <v>57</v>
      </c>
      <c r="AH35" s="25">
        <f>T35-HLOOKUP(X35,Feuil1!$C$1:$BL$10,8,0)</f>
        <v>37</v>
      </c>
      <c r="AI35" s="25">
        <f>T35-HLOOKUP(X35,Feuil1!$C$1:$BL$10,9,0)</f>
        <v>22</v>
      </c>
      <c r="AJ35" s="67">
        <f>T35-HLOOKUP(X35,Feuil1!$C$1:$BL$10,10,0)</f>
        <v>7</v>
      </c>
      <c r="AK35"/>
      <c r="AL35"/>
      <c r="AM35"/>
      <c r="AN35"/>
      <c r="AO35"/>
      <c r="AP35"/>
      <c r="AQ35" s="68" t="str">
        <f t="shared" si="0"/>
        <v>OLY +</v>
      </c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 customHeight="1">
      <c r="A36" s="49"/>
      <c r="B36" s="50"/>
      <c r="C36" s="51"/>
      <c r="D36" s="52"/>
      <c r="E36" s="53"/>
      <c r="F36" s="54"/>
      <c r="G36" s="54"/>
      <c r="H36" s="55"/>
      <c r="I36" s="56"/>
      <c r="J36" s="51"/>
      <c r="K36" s="57"/>
      <c r="L36" s="58"/>
      <c r="M36" s="58"/>
      <c r="N36" s="58"/>
      <c r="O36" s="59"/>
      <c r="P36" s="58"/>
      <c r="Q36" s="58"/>
      <c r="R36" s="58"/>
      <c r="S36" s="59"/>
      <c r="T36" s="60"/>
      <c r="U36" s="61"/>
      <c r="V36" s="62"/>
      <c r="W36" s="63"/>
      <c r="X36" s="64"/>
      <c r="Y36" s="65"/>
      <c r="Z36" s="66"/>
      <c r="AA36" s="66" t="s">
        <v>77</v>
      </c>
      <c r="AB36" s="25" t="e">
        <f>T36-HLOOKUP(X36,Feuil1!$C$1:$BL$10,2,0)</f>
        <v>#N/A</v>
      </c>
      <c r="AC36" s="25" t="e">
        <f>T36-HLOOKUP(X36,Feuil1!$C$1:$BL$10,3,0)</f>
        <v>#N/A</v>
      </c>
      <c r="AD36" s="25" t="e">
        <f>T36-HLOOKUP(X36,Feuil1!$C$1:$BL$10,4,0)</f>
        <v>#N/A</v>
      </c>
      <c r="AE36" s="25" t="e">
        <f>T36-HLOOKUP(X36,Feuil1!$C$1:$BL$10,5,0)</f>
        <v>#N/A</v>
      </c>
      <c r="AF36" s="25" t="e">
        <f>T36-HLOOKUP(X36,Feuil1!$C$1:$BL$10,6,0)</f>
        <v>#N/A</v>
      </c>
      <c r="AG36" s="25" t="e">
        <f>T36-HLOOKUP(X36,Feuil1!$C$1:$BL$10,7,0)</f>
        <v>#N/A</v>
      </c>
      <c r="AH36" s="25" t="e">
        <f>T36-HLOOKUP(X36,Feuil1!$C$1:$BL$10,8,0)</f>
        <v>#N/A</v>
      </c>
      <c r="AI36" s="25" t="e">
        <f>T36-HLOOKUP(X36,Feuil1!$C$1:$BL$10,9,0)</f>
        <v>#N/A</v>
      </c>
      <c r="AJ36" s="67" t="e">
        <f>T36-HLOOKUP(X36,Feuil1!$C$1:$BL$10,10,0)</f>
        <v>#N/A</v>
      </c>
      <c r="AK36"/>
      <c r="AL36"/>
      <c r="AM36"/>
      <c r="AN36"/>
      <c r="AO36"/>
      <c r="AP36"/>
      <c r="AQ36" s="68" t="e">
        <f t="shared" si="0"/>
        <v>#N/A</v>
      </c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1">
      <c r="A37" s="69" t="s">
        <v>229</v>
      </c>
      <c r="B37" s="103" t="s">
        <v>110</v>
      </c>
      <c r="C37" s="104" t="s">
        <v>273</v>
      </c>
      <c r="D37" s="105">
        <v>1</v>
      </c>
      <c r="E37" s="106">
        <v>122822</v>
      </c>
      <c r="F37" s="107" t="s">
        <v>274</v>
      </c>
      <c r="G37" s="107" t="s">
        <v>275</v>
      </c>
      <c r="H37" s="108">
        <v>1990</v>
      </c>
      <c r="I37" s="109">
        <v>71.85</v>
      </c>
      <c r="J37" s="104" t="s">
        <v>276</v>
      </c>
      <c r="K37" s="110" t="s">
        <v>109</v>
      </c>
      <c r="L37" s="111">
        <v>-143</v>
      </c>
      <c r="M37" s="111">
        <v>143</v>
      </c>
      <c r="N37" s="111">
        <v>-150</v>
      </c>
      <c r="O37" s="112">
        <f>IF(H37="","",IF(MAXA(L37:N37)&lt;=0,0,MAXA(L37:N37)))</f>
        <v>143</v>
      </c>
      <c r="P37" s="111">
        <v>175</v>
      </c>
      <c r="Q37" s="111">
        <v>180</v>
      </c>
      <c r="R37" s="111">
        <v>-185</v>
      </c>
      <c r="S37" s="112">
        <f>IF(H37="","",IF(MAXA(P37:R37)&lt;=0,0,MAXA(P37:R37)))</f>
        <v>180</v>
      </c>
      <c r="T37" s="113">
        <f>IF(H37="","",IF(OR(O37=0,S37=0),0,O37+S37))</f>
        <v>323</v>
      </c>
      <c r="U37" s="114"/>
      <c r="V37" s="115" t="str">
        <f>IF(H37="","",AQ37)</f>
        <v>OLY +</v>
      </c>
      <c r="W37" s="116">
        <f>IF(AJ37&gt;=0,AJ37,IF(AI37&gt;=0,AI37,IF(AH37&gt;=0,AH37,IF(AG37&gt;=0,AG37,IF(AF37&gt;=0,AF37,IF(AE37&gt;=0,AE37,IF(AD37&gt;=0,AD37,IF(AC37&gt;=0,AC37,AB37))))))))</f>
        <v>3</v>
      </c>
      <c r="X37" s="117" t="str">
        <f>IF(I37="","",IF(A37="H",IF(OR(H37="SEN",H37&lt;1996),VLOOKUP(I37,Feuil1!$A$11:$G$29,6),IF(AND(H37&gt;1995,H37&lt;1999),VLOOKUP(I37,Feuil1!$A$11:$G$29,5),IF(AND(H37&gt;1998,H37&lt;2001),VLOOKUP(I37,Feuil1!$A$11:$G$29,4),IF(AND(H37&gt;2000,H37&lt;2003),VLOOKUP(I37,Feuil1!$A$11:$G$29,3),VLOOKUP(I37,Feuil1!$A$11:$G$29,2))))),IF(OR(H37="SEN",H37&lt;1996),VLOOKUP(I37,Feuil1!$G$11:$L$25,6),IF(AND(H37&gt;1995,H37&lt;1999),VLOOKUP(I37,Feuil1!$G$11:$L$25,5),IF(AND(H37&gt;1998,H37&lt;2001),VLOOKUP(I37,Feuil1!$G$11:$L$25,4),IF(AND(H37&gt;2000,H37&lt;2003),VLOOKUP(I37,Feuil1!$G$11:$L$25,3),VLOOKUP(I37,Feuil1!$G$11:$L$25,2)))))))</f>
        <v>S77</v>
      </c>
      <c r="Y37" s="85">
        <f>IF(I37="","",IF(A37="H",10^(0.794358141*LOG(I37/174.393)^2)*T37,IF(A37="F",10^(0.89726074*LOG(I37/148.026)^2)*T37,"")))</f>
        <v>423.6515736582844</v>
      </c>
      <c r="Z37" s="66"/>
      <c r="AA37" s="66" t="s">
        <v>77</v>
      </c>
      <c r="AB37" s="25">
        <f>T37-HLOOKUP(X37,Feuil1!$C$1:$BL$10,2,0)</f>
        <v>173</v>
      </c>
      <c r="AC37" s="25">
        <f>T37-HLOOKUP(X37,Feuil1!$C$1:$BL$10,3,0)</f>
        <v>153</v>
      </c>
      <c r="AD37" s="25">
        <f>T37-HLOOKUP(X37,Feuil1!$C$1:$BL$10,4,0)</f>
        <v>133</v>
      </c>
      <c r="AE37" s="25">
        <f>T37-HLOOKUP(X37,Feuil1!$C$1:$BL$10,5,0)</f>
        <v>113</v>
      </c>
      <c r="AF37" s="25">
        <f>T37-HLOOKUP(X37,Feuil1!$C$1:$BL$10,6,0)</f>
        <v>83</v>
      </c>
      <c r="AG37" s="25">
        <f>T37-HLOOKUP(X37,Feuil1!$C$1:$BL$10,7,0)</f>
        <v>58</v>
      </c>
      <c r="AH37" s="25">
        <f>T37-HLOOKUP(X37,Feuil1!$C$1:$BL$10,8,0)</f>
        <v>38</v>
      </c>
      <c r="AI37" s="25">
        <f>T37-HLOOKUP(X37,Feuil1!$C$1:$BL$10,9,0)</f>
        <v>18</v>
      </c>
      <c r="AJ37" s="67">
        <f>T37-HLOOKUP(X37,Feuil1!$C$1:$BL$10,10,0)</f>
        <v>3</v>
      </c>
      <c r="AK37"/>
      <c r="AL37"/>
      <c r="AM37"/>
      <c r="AN37"/>
      <c r="AO37"/>
      <c r="AP37"/>
      <c r="AQ37" s="68" t="str">
        <f t="shared" si="0"/>
        <v>OLY +</v>
      </c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1">
      <c r="A38" s="69" t="s">
        <v>229</v>
      </c>
      <c r="B38" s="103" t="s">
        <v>140</v>
      </c>
      <c r="C38" s="104" t="s">
        <v>141</v>
      </c>
      <c r="D38" s="105">
        <v>2</v>
      </c>
      <c r="E38" s="106">
        <v>14585</v>
      </c>
      <c r="F38" s="107" t="s">
        <v>277</v>
      </c>
      <c r="G38" s="107" t="s">
        <v>278</v>
      </c>
      <c r="H38" s="108">
        <v>1986</v>
      </c>
      <c r="I38" s="109">
        <v>70.65</v>
      </c>
      <c r="J38" s="104" t="s">
        <v>220</v>
      </c>
      <c r="K38" s="110" t="s">
        <v>109</v>
      </c>
      <c r="L38" s="111">
        <v>125</v>
      </c>
      <c r="M38" s="111">
        <v>129</v>
      </c>
      <c r="N38" s="111">
        <v>132</v>
      </c>
      <c r="O38" s="112">
        <f>IF(H38="","",IF(MAXA(L38:N38)&lt;=0,0,MAXA(L38:N38)))</f>
        <v>132</v>
      </c>
      <c r="P38" s="111">
        <v>159</v>
      </c>
      <c r="Q38" s="111">
        <v>165</v>
      </c>
      <c r="R38" s="111">
        <v>167</v>
      </c>
      <c r="S38" s="112">
        <f>IF(H38="","",IF(MAXA(P38:R38)&lt;=0,0,MAXA(P38:R38)))</f>
        <v>167</v>
      </c>
      <c r="T38" s="113">
        <f>IF(H38="","",IF(OR(O38=0,S38=0),0,O38+S38))</f>
        <v>299</v>
      </c>
      <c r="U38" s="114"/>
      <c r="V38" s="115" t="str">
        <f>IF(H38="","",AQ38)</f>
        <v>INTB +</v>
      </c>
      <c r="W38" s="116">
        <f>IF(AJ38&gt;=0,AJ38,IF(AI38&gt;=0,AI38,IF(AH38&gt;=0,AH38,IF(AG38&gt;=0,AG38,IF(AF38&gt;=0,AF38,IF(AE38&gt;=0,AE38,IF(AD38&gt;=0,AD38,IF(AC38&gt;=0,AC38,AB38))))))))</f>
        <v>14</v>
      </c>
      <c r="X38" s="117" t="str">
        <f>IF(I38="","",IF(A38="H",IF(OR(H38="SEN",H38&lt;1996),VLOOKUP(I38,Feuil1!$A$11:$G$29,6),IF(AND(H38&gt;1995,H38&lt;1999),VLOOKUP(I38,Feuil1!$A$11:$G$29,5),IF(AND(H38&gt;1998,H38&lt;2001),VLOOKUP(I38,Feuil1!$A$11:$G$29,4),IF(AND(H38&gt;2000,H38&lt;2003),VLOOKUP(I38,Feuil1!$A$11:$G$29,3),VLOOKUP(I38,Feuil1!$A$11:$G$29,2))))),IF(OR(H38="SEN",H38&lt;1996),VLOOKUP(I38,Feuil1!$G$11:$L$25,6),IF(AND(H38&gt;1995,H38&lt;1999),VLOOKUP(I38,Feuil1!$G$11:$L$25,5),IF(AND(H38&gt;1998,H38&lt;2001),VLOOKUP(I38,Feuil1!$G$11:$L$25,4),IF(AND(H38&gt;2000,H38&lt;2003),VLOOKUP(I38,Feuil1!$G$11:$L$25,3),VLOOKUP(I38,Feuil1!$G$11:$L$25,2)))))))</f>
        <v>S77</v>
      </c>
      <c r="Y38" s="85">
        <f>IF(I38="","",IF(A38="H",10^(0.794358141*LOG(I38/174.393)^2)*T38,IF(A38="F",10^(0.89726074*LOG(I38/148.026)^2)*T38,"")))</f>
        <v>396.27365491680575</v>
      </c>
      <c r="Z38" s="66"/>
      <c r="AA38" s="66" t="s">
        <v>77</v>
      </c>
      <c r="AB38" s="25">
        <f>T38-HLOOKUP(X38,Feuil1!$C$1:$BL$10,2,0)</f>
        <v>149</v>
      </c>
      <c r="AC38" s="25">
        <f>T38-HLOOKUP(X38,Feuil1!$C$1:$BL$10,3,0)</f>
        <v>129</v>
      </c>
      <c r="AD38" s="25">
        <f>T38-HLOOKUP(X38,Feuil1!$C$1:$BL$10,4,0)</f>
        <v>109</v>
      </c>
      <c r="AE38" s="25">
        <f>T38-HLOOKUP(X38,Feuil1!$C$1:$BL$10,5,0)</f>
        <v>89</v>
      </c>
      <c r="AF38" s="25">
        <f>T38-HLOOKUP(X38,Feuil1!$C$1:$BL$10,6,0)</f>
        <v>59</v>
      </c>
      <c r="AG38" s="25">
        <f>T38-HLOOKUP(X38,Feuil1!$C$1:$BL$10,7,0)</f>
        <v>34</v>
      </c>
      <c r="AH38" s="25">
        <f>T38-HLOOKUP(X38,Feuil1!$C$1:$BL$10,8,0)</f>
        <v>14</v>
      </c>
      <c r="AI38" s="25">
        <f>T38-HLOOKUP(X38,Feuil1!$C$1:$BL$10,9,0)</f>
        <v>-6</v>
      </c>
      <c r="AJ38" s="67">
        <f>T38-HLOOKUP(X38,Feuil1!$C$1:$BL$10,10,0)</f>
        <v>-21</v>
      </c>
      <c r="AK38"/>
      <c r="AL38"/>
      <c r="AM38"/>
      <c r="AN38"/>
      <c r="AO38"/>
      <c r="AP38"/>
      <c r="AQ38" s="68" t="str">
        <f t="shared" si="0"/>
        <v>INTB +</v>
      </c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1">
      <c r="A39" s="69" t="s">
        <v>229</v>
      </c>
      <c r="B39" s="70" t="s">
        <v>128</v>
      </c>
      <c r="C39" s="71" t="s">
        <v>129</v>
      </c>
      <c r="D39" s="72">
        <v>3</v>
      </c>
      <c r="E39" s="73">
        <v>375896</v>
      </c>
      <c r="F39" s="74" t="s">
        <v>279</v>
      </c>
      <c r="G39" s="74" t="s">
        <v>280</v>
      </c>
      <c r="H39" s="75">
        <v>1986</v>
      </c>
      <c r="I39" s="76">
        <v>71.2</v>
      </c>
      <c r="J39" s="71" t="s">
        <v>281</v>
      </c>
      <c r="K39" s="77" t="s">
        <v>282</v>
      </c>
      <c r="L39" s="78">
        <v>125</v>
      </c>
      <c r="M39" s="78">
        <v>130</v>
      </c>
      <c r="N39" s="78">
        <v>133</v>
      </c>
      <c r="O39" s="79">
        <f>IF(H39="","",IF(MAXA(L39:N39)&lt;=0,0,MAXA(L39:N39)))</f>
        <v>133</v>
      </c>
      <c r="P39" s="78">
        <v>145</v>
      </c>
      <c r="Q39" s="78">
        <v>150</v>
      </c>
      <c r="R39" s="78">
        <v>155</v>
      </c>
      <c r="S39" s="79">
        <f>IF(H39="","",IF(MAXA(P39:R39)&lt;=0,0,MAXA(P39:R39)))</f>
        <v>155</v>
      </c>
      <c r="T39" s="80">
        <f>IF(H39="","",IF(OR(O39=0,S39=0),0,O39+S39))</f>
        <v>288</v>
      </c>
      <c r="U39" s="81"/>
      <c r="V39" s="82" t="str">
        <f>IF(H39="","",AQ39)</f>
        <v>INTB +</v>
      </c>
      <c r="W39" s="83">
        <f>IF(AJ39&gt;=0,AJ39,IF(AI39&gt;=0,AI39,IF(AH39&gt;=0,AH39,IF(AG39&gt;=0,AG39,IF(AF39&gt;=0,AF39,IF(AE39&gt;=0,AE39,IF(AD39&gt;=0,AD39,IF(AC39&gt;=0,AC39,AB39))))))))</f>
        <v>3</v>
      </c>
      <c r="X39" s="84" t="str">
        <f>IF(I39="","",IF(A39="H",IF(OR(H39="SEN",H39&lt;1996),VLOOKUP(I39,Feuil1!$A$11:$G$29,6),IF(AND(H39&gt;1995,H39&lt;1999),VLOOKUP(I39,Feuil1!$A$11:$G$29,5),IF(AND(H39&gt;1998,H39&lt;2001),VLOOKUP(I39,Feuil1!$A$11:$G$29,4),IF(AND(H39&gt;2000,H39&lt;2003),VLOOKUP(I39,Feuil1!$A$11:$G$29,3),VLOOKUP(I39,Feuil1!$A$11:$G$29,2))))),IF(OR(H39="SEN",H39&lt;1996),VLOOKUP(I39,Feuil1!$G$11:$L$25,6),IF(AND(H39&gt;1995,H39&lt;1999),VLOOKUP(I39,Feuil1!$G$11:$L$25,5),IF(AND(H39&gt;1998,H39&lt;2001),VLOOKUP(I39,Feuil1!$G$11:$L$25,4),IF(AND(H39&gt;2000,H39&lt;2003),VLOOKUP(I39,Feuil1!$G$11:$L$25,3),VLOOKUP(I39,Feuil1!$G$11:$L$25,2)))))))</f>
        <v>S77</v>
      </c>
      <c r="Y39" s="85">
        <f>IF(I39="","",IF(A39="H",10^(0.794358141*LOG(I39/174.393)^2)*T39,IF(A39="F",10^(0.89726074*LOG(I39/148.026)^2)*T39,"")))</f>
        <v>379.8620209701329</v>
      </c>
      <c r="Z39" s="66"/>
      <c r="AA39" s="66" t="s">
        <v>77</v>
      </c>
      <c r="AB39" s="25">
        <f>T39-HLOOKUP(X39,Feuil1!$C$1:$BL$10,2,0)</f>
        <v>138</v>
      </c>
      <c r="AC39" s="25">
        <f>T39-HLOOKUP(X39,Feuil1!$C$1:$BL$10,3,0)</f>
        <v>118</v>
      </c>
      <c r="AD39" s="25">
        <f>T39-HLOOKUP(X39,Feuil1!$C$1:$BL$10,4,0)</f>
        <v>98</v>
      </c>
      <c r="AE39" s="25">
        <f>T39-HLOOKUP(X39,Feuil1!$C$1:$BL$10,5,0)</f>
        <v>78</v>
      </c>
      <c r="AF39" s="25">
        <f>T39-HLOOKUP(X39,Feuil1!$C$1:$BL$10,6,0)</f>
        <v>48</v>
      </c>
      <c r="AG39" s="25">
        <f>T39-HLOOKUP(X39,Feuil1!$C$1:$BL$10,7,0)</f>
        <v>23</v>
      </c>
      <c r="AH39" s="25">
        <f>T39-HLOOKUP(X39,Feuil1!$C$1:$BL$10,8,0)</f>
        <v>3</v>
      </c>
      <c r="AI39" s="25">
        <f>T39-HLOOKUP(X39,Feuil1!$C$1:$BL$10,9,0)</f>
        <v>-17</v>
      </c>
      <c r="AJ39" s="67">
        <f>T39-HLOOKUP(X39,Feuil1!$C$1:$BL$10,10,0)</f>
        <v>-32</v>
      </c>
      <c r="AK39"/>
      <c r="AL39"/>
      <c r="AM39"/>
      <c r="AN39"/>
      <c r="AO39"/>
      <c r="AP39"/>
      <c r="AQ39" s="68" t="str">
        <f t="shared" si="0"/>
        <v>INTB +</v>
      </c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1">
      <c r="A40" s="69" t="s">
        <v>229</v>
      </c>
      <c r="B40" s="70" t="s">
        <v>110</v>
      </c>
      <c r="C40" s="71" t="s">
        <v>273</v>
      </c>
      <c r="D40" s="72">
        <v>4</v>
      </c>
      <c r="E40" s="73">
        <v>94944</v>
      </c>
      <c r="F40" s="74" t="s">
        <v>283</v>
      </c>
      <c r="G40" s="74" t="s">
        <v>284</v>
      </c>
      <c r="H40" s="75">
        <v>1991</v>
      </c>
      <c r="I40" s="76">
        <v>75.3</v>
      </c>
      <c r="J40" s="71" t="s">
        <v>285</v>
      </c>
      <c r="K40" s="77" t="s">
        <v>109</v>
      </c>
      <c r="L40" s="78">
        <v>120</v>
      </c>
      <c r="M40" s="78">
        <v>125</v>
      </c>
      <c r="N40" s="78">
        <v>-130</v>
      </c>
      <c r="O40" s="79">
        <f>IF(H40="","",IF(MAXA(L40:N40)&lt;=0,0,MAXA(L40:N40)))</f>
        <v>125</v>
      </c>
      <c r="P40" s="78">
        <v>155</v>
      </c>
      <c r="Q40" s="78">
        <v>160</v>
      </c>
      <c r="R40" s="78">
        <v>-165</v>
      </c>
      <c r="S40" s="79">
        <f>IF(H40="","",IF(MAXA(P40:R40)&lt;=0,0,MAXA(P40:R40)))</f>
        <v>160</v>
      </c>
      <c r="T40" s="80">
        <f>IF(H40="","",IF(OR(O40=0,S40=0),0,O40+S40))</f>
        <v>285</v>
      </c>
      <c r="U40" s="81"/>
      <c r="V40" s="82" t="str">
        <f>IF(H40="","",AQ40)</f>
        <v>INTB +</v>
      </c>
      <c r="W40" s="83">
        <f>IF(AJ40&gt;=0,AJ40,IF(AI40&gt;=0,AI40,IF(AH40&gt;=0,AH40,IF(AG40&gt;=0,AG40,IF(AF40&gt;=0,AF40,IF(AE40&gt;=0,AE40,IF(AD40&gt;=0,AD40,IF(AC40&gt;=0,AC40,AB40))))))))</f>
        <v>0</v>
      </c>
      <c r="X40" s="84" t="str">
        <f>IF(I40="","",IF(A40="H",IF(OR(H40="SEN",H40&lt;1996),VLOOKUP(I40,Feuil1!$A$11:$G$29,6),IF(AND(H40&gt;1995,H40&lt;1999),VLOOKUP(I40,Feuil1!$A$11:$G$29,5),IF(AND(H40&gt;1998,H40&lt;2001),VLOOKUP(I40,Feuil1!$A$11:$G$29,4),IF(AND(H40&gt;2000,H40&lt;2003),VLOOKUP(I40,Feuil1!$A$11:$G$29,3),VLOOKUP(I40,Feuil1!$A$11:$G$29,2))))),IF(OR(H40="SEN",H40&lt;1996),VLOOKUP(I40,Feuil1!$G$11:$L$25,6),IF(AND(H40&gt;1995,H40&lt;1999),VLOOKUP(I40,Feuil1!$G$11:$L$25,5),IF(AND(H40&gt;1998,H40&lt;2001),VLOOKUP(I40,Feuil1!$G$11:$L$25,4),IF(AND(H40&gt;2000,H40&lt;2003),VLOOKUP(I40,Feuil1!$G$11:$L$25,3),VLOOKUP(I40,Feuil1!$G$11:$L$25,2)))))))</f>
        <v>S77</v>
      </c>
      <c r="Y40" s="85">
        <f>IF(I40="","",IF(A40="H",10^(0.794358141*LOG(I40/174.393)^2)*T40,IF(A40="F",10^(0.89726074*LOG(I40/148.026)^2)*T40,"")))</f>
        <v>363.51226871940077</v>
      </c>
      <c r="Z40" s="66"/>
      <c r="AA40" s="66" t="s">
        <v>77</v>
      </c>
      <c r="AB40" s="25">
        <f>T40-HLOOKUP(X40,Feuil1!$C$1:$BL$10,2,0)</f>
        <v>135</v>
      </c>
      <c r="AC40" s="25">
        <f>T40-HLOOKUP(X40,Feuil1!$C$1:$BL$10,3,0)</f>
        <v>115</v>
      </c>
      <c r="AD40" s="25">
        <f>T40-HLOOKUP(X40,Feuil1!$C$1:$BL$10,4,0)</f>
        <v>95</v>
      </c>
      <c r="AE40" s="25">
        <f>T40-HLOOKUP(X40,Feuil1!$C$1:$BL$10,5,0)</f>
        <v>75</v>
      </c>
      <c r="AF40" s="25">
        <f>T40-HLOOKUP(X40,Feuil1!$C$1:$BL$10,6,0)</f>
        <v>45</v>
      </c>
      <c r="AG40" s="25">
        <f>T40-HLOOKUP(X40,Feuil1!$C$1:$BL$10,7,0)</f>
        <v>20</v>
      </c>
      <c r="AH40" s="25">
        <f>T40-HLOOKUP(X40,Feuil1!$C$1:$BL$10,8,0)</f>
        <v>0</v>
      </c>
      <c r="AI40" s="25">
        <f>T40-HLOOKUP(X40,Feuil1!$C$1:$BL$10,9,0)</f>
        <v>-20</v>
      </c>
      <c r="AJ40" s="67">
        <f>T40-HLOOKUP(X40,Feuil1!$C$1:$BL$10,10,0)</f>
        <v>-35</v>
      </c>
      <c r="AK40"/>
      <c r="AL40"/>
      <c r="AM40"/>
      <c r="AN40"/>
      <c r="AO40"/>
      <c r="AP40"/>
      <c r="AQ40" s="68" t="str">
        <f t="shared" si="0"/>
        <v>INTB +</v>
      </c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 customHeight="1">
      <c r="A41" s="49"/>
      <c r="B41" s="50"/>
      <c r="C41" s="51"/>
      <c r="D41" s="52"/>
      <c r="E41" s="53"/>
      <c r="F41" s="54"/>
      <c r="G41" s="54"/>
      <c r="H41" s="55"/>
      <c r="I41" s="56"/>
      <c r="J41" s="51"/>
      <c r="K41" s="57"/>
      <c r="L41" s="58"/>
      <c r="M41" s="58"/>
      <c r="N41" s="58"/>
      <c r="O41" s="59"/>
      <c r="P41" s="58"/>
      <c r="Q41" s="58"/>
      <c r="R41" s="58"/>
      <c r="S41" s="59"/>
      <c r="T41" s="60"/>
      <c r="U41" s="61"/>
      <c r="V41" s="62"/>
      <c r="W41" s="63"/>
      <c r="X41" s="64"/>
      <c r="Y41" s="65"/>
      <c r="Z41" s="66"/>
      <c r="AA41" s="66" t="s">
        <v>77</v>
      </c>
      <c r="AB41" s="25" t="e">
        <f>T41-HLOOKUP(X41,Feuil1!$C$1:$BL$10,2,0)</f>
        <v>#N/A</v>
      </c>
      <c r="AC41" s="25" t="e">
        <f>T41-HLOOKUP(X41,Feuil1!$C$1:$BL$10,3,0)</f>
        <v>#N/A</v>
      </c>
      <c r="AD41" s="25" t="e">
        <f>T41-HLOOKUP(X41,Feuil1!$C$1:$BL$10,4,0)</f>
        <v>#N/A</v>
      </c>
      <c r="AE41" s="25" t="e">
        <f>T41-HLOOKUP(X41,Feuil1!$C$1:$BL$10,5,0)</f>
        <v>#N/A</v>
      </c>
      <c r="AF41" s="25" t="e">
        <f>T41-HLOOKUP(X41,Feuil1!$C$1:$BL$10,6,0)</f>
        <v>#N/A</v>
      </c>
      <c r="AG41" s="25" t="e">
        <f>T41-HLOOKUP(X41,Feuil1!$C$1:$BL$10,7,0)</f>
        <v>#N/A</v>
      </c>
      <c r="AH41" s="25" t="e">
        <f>T41-HLOOKUP(X41,Feuil1!$C$1:$BL$10,8,0)</f>
        <v>#N/A</v>
      </c>
      <c r="AI41" s="25" t="e">
        <f>T41-HLOOKUP(X41,Feuil1!$C$1:$BL$10,9,0)</f>
        <v>#N/A</v>
      </c>
      <c r="AJ41" s="67" t="e">
        <f>T41-HLOOKUP(X41,Feuil1!$C$1:$BL$10,10,0)</f>
        <v>#N/A</v>
      </c>
      <c r="AK41"/>
      <c r="AL41"/>
      <c r="AM41"/>
      <c r="AN41"/>
      <c r="AO41"/>
      <c r="AP41"/>
      <c r="AQ41" s="68" t="e">
        <f t="shared" si="0"/>
        <v>#N/A</v>
      </c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1">
      <c r="A42" s="69" t="s">
        <v>229</v>
      </c>
      <c r="B42" s="70" t="s">
        <v>115</v>
      </c>
      <c r="C42" s="71" t="s">
        <v>116</v>
      </c>
      <c r="D42" s="72">
        <v>1</v>
      </c>
      <c r="E42" s="73">
        <v>32711</v>
      </c>
      <c r="F42" s="74" t="s">
        <v>286</v>
      </c>
      <c r="G42" s="74" t="s">
        <v>250</v>
      </c>
      <c r="H42" s="119">
        <v>1984</v>
      </c>
      <c r="I42" s="76">
        <v>84.49</v>
      </c>
      <c r="J42" s="71" t="s">
        <v>119</v>
      </c>
      <c r="K42" s="77" t="s">
        <v>109</v>
      </c>
      <c r="L42" s="78">
        <v>-155</v>
      </c>
      <c r="M42" s="78">
        <v>155</v>
      </c>
      <c r="N42" s="78">
        <v>-160</v>
      </c>
      <c r="O42" s="79">
        <f aca="true" t="shared" si="1" ref="O42:O47">IF(H42="","",IF(MAXA(L42:N42)&lt;=0,0,MAXA(L42:N42)))</f>
        <v>155</v>
      </c>
      <c r="P42" s="78">
        <v>195</v>
      </c>
      <c r="Q42" s="78">
        <v>-201</v>
      </c>
      <c r="R42" s="78">
        <v>201</v>
      </c>
      <c r="S42" s="79">
        <f aca="true" t="shared" si="2" ref="S42:S47">IF(H42="","",IF(MAXA(P42:R42)&lt;=0,0,MAXA(P42:R42)))</f>
        <v>201</v>
      </c>
      <c r="T42" s="80">
        <f aca="true" t="shared" si="3" ref="T42:T47">IF(H42="","",IF(OR(O42=0,S42=0),0,O42+S42))</f>
        <v>356</v>
      </c>
      <c r="U42" s="81"/>
      <c r="V42" s="82" t="str">
        <f aca="true" t="shared" si="4" ref="V42:V47">IF(H42="","",AQ42)</f>
        <v>OLY +</v>
      </c>
      <c r="W42" s="83">
        <f aca="true" t="shared" si="5" ref="W42:W47">IF(AJ42&gt;=0,AJ42,IF(AI42&gt;=0,AI42,IF(AH42&gt;=0,AH42,IF(AG42&gt;=0,AG42,IF(AF42&gt;=0,AF42,IF(AE42&gt;=0,AE42,IF(AD42&gt;=0,AD42,IF(AC42&gt;=0,AC42,AB42))))))))</f>
        <v>11</v>
      </c>
      <c r="X42" s="84" t="str">
        <f>IF(I42="","",IF(A42="H",IF(OR(H42="SEN",H42&lt;1996),VLOOKUP(I42,Feuil1!$A$11:$G$29,6),IF(AND(H42&gt;1995,H42&lt;1999),VLOOKUP(I42,Feuil1!$A$11:$G$29,5),IF(AND(H42&gt;1998,H42&lt;2001),VLOOKUP(I42,Feuil1!$A$11:$G$29,4),IF(AND(H42&gt;2000,H42&lt;2003),VLOOKUP(I42,Feuil1!$A$11:$G$29,3),VLOOKUP(I42,Feuil1!$A$11:$G$29,2))))),IF(OR(H42="SEN",H42&lt;1996),VLOOKUP(I42,Feuil1!$G$11:$L$25,6),IF(AND(H42&gt;1995,H42&lt;1999),VLOOKUP(I42,Feuil1!$G$11:$L$25,5),IF(AND(H42&gt;1998,H42&lt;2001),VLOOKUP(I42,Feuil1!$G$11:$L$25,4),IF(AND(H42&gt;2000,H42&lt;2003),VLOOKUP(I42,Feuil1!$G$11:$L$25,3),VLOOKUP(I42,Feuil1!$G$11:$L$25,2)))))))</f>
        <v>S85</v>
      </c>
      <c r="Y42" s="85">
        <f aca="true" t="shared" si="6" ref="Y42:Y47">IF(I42="","",IF(A42="H",10^(0.794358141*LOG(I42/174.393)^2)*T42,IF(A42="F",10^(0.89726074*LOG(I42/148.026)^2)*T42,"")))</f>
        <v>426.7091850880085</v>
      </c>
      <c r="Z42" s="66"/>
      <c r="AA42" s="66" t="s">
        <v>77</v>
      </c>
      <c r="AB42" s="25">
        <f>T42-HLOOKUP(X42,Feuil1!$C$1:$BL$10,2,0)</f>
        <v>191</v>
      </c>
      <c r="AC42" s="25">
        <f>T42-HLOOKUP(X42,Feuil1!$C$1:$BL$10,3,0)</f>
        <v>171</v>
      </c>
      <c r="AD42" s="25">
        <f>T42-HLOOKUP(X42,Feuil1!$C$1:$BL$10,4,0)</f>
        <v>151</v>
      </c>
      <c r="AE42" s="25">
        <f>T42-HLOOKUP(X42,Feuil1!$C$1:$BL$10,5,0)</f>
        <v>131</v>
      </c>
      <c r="AF42" s="25">
        <f>T42-HLOOKUP(X42,Feuil1!$C$1:$BL$10,6,0)</f>
        <v>106</v>
      </c>
      <c r="AG42" s="25">
        <f>T42-HLOOKUP(X42,Feuil1!$C$1:$BL$10,7,0)</f>
        <v>76</v>
      </c>
      <c r="AH42" s="25">
        <f>T42-HLOOKUP(X42,Feuil1!$C$1:$BL$10,8,0)</f>
        <v>56</v>
      </c>
      <c r="AI42" s="25">
        <f>T42-HLOOKUP(X42,Feuil1!$C$1:$BL$10,9,0)</f>
        <v>31</v>
      </c>
      <c r="AJ42" s="67">
        <f>T42-HLOOKUP(X42,Feuil1!$C$1:$BL$10,10,0)</f>
        <v>11</v>
      </c>
      <c r="AK42"/>
      <c r="AL42"/>
      <c r="AM42"/>
      <c r="AN42"/>
      <c r="AO42"/>
      <c r="AP42"/>
      <c r="AQ42" s="68" t="str">
        <f t="shared" si="0"/>
        <v>OLY +</v>
      </c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1">
      <c r="A43" s="69" t="s">
        <v>229</v>
      </c>
      <c r="B43" s="70" t="s">
        <v>140</v>
      </c>
      <c r="C43" s="71" t="s">
        <v>141</v>
      </c>
      <c r="D43" s="72">
        <v>2</v>
      </c>
      <c r="E43" s="73">
        <v>6786</v>
      </c>
      <c r="F43" s="74" t="s">
        <v>195</v>
      </c>
      <c r="G43" s="74" t="s">
        <v>287</v>
      </c>
      <c r="H43" s="119">
        <v>1987</v>
      </c>
      <c r="I43" s="76">
        <v>84.8</v>
      </c>
      <c r="J43" s="71" t="s">
        <v>220</v>
      </c>
      <c r="K43" s="77" t="s">
        <v>109</v>
      </c>
      <c r="L43" s="78">
        <v>158</v>
      </c>
      <c r="M43" s="78">
        <v>-162</v>
      </c>
      <c r="N43" s="78">
        <v>-162</v>
      </c>
      <c r="O43" s="79">
        <f t="shared" si="1"/>
        <v>158</v>
      </c>
      <c r="P43" s="78">
        <v>187</v>
      </c>
      <c r="Q43" s="78">
        <v>-193</v>
      </c>
      <c r="R43" s="78">
        <v>-193</v>
      </c>
      <c r="S43" s="79">
        <f t="shared" si="2"/>
        <v>187</v>
      </c>
      <c r="T43" s="80">
        <f t="shared" si="3"/>
        <v>345</v>
      </c>
      <c r="U43" s="81"/>
      <c r="V43" s="82" t="str">
        <f t="shared" si="4"/>
        <v>OLY +</v>
      </c>
      <c r="W43" s="83">
        <f t="shared" si="5"/>
        <v>0</v>
      </c>
      <c r="X43" s="84" t="str">
        <f>IF(I43="","",IF(A43="H",IF(OR(H43="SEN",H43&lt;1996),VLOOKUP(I43,Feuil1!$A$11:$G$29,6),IF(AND(H43&gt;1995,H43&lt;1999),VLOOKUP(I43,Feuil1!$A$11:$G$29,5),IF(AND(H43&gt;1998,H43&lt;2001),VLOOKUP(I43,Feuil1!$A$11:$G$29,4),IF(AND(H43&gt;2000,H43&lt;2003),VLOOKUP(I43,Feuil1!$A$11:$G$29,3),VLOOKUP(I43,Feuil1!$A$11:$G$29,2))))),IF(OR(H43="SEN",H43&lt;1996),VLOOKUP(I43,Feuil1!$G$11:$L$25,6),IF(AND(H43&gt;1995,H43&lt;1999),VLOOKUP(I43,Feuil1!$G$11:$L$25,5),IF(AND(H43&gt;1998,H43&lt;2001),VLOOKUP(I43,Feuil1!$G$11:$L$25,4),IF(AND(H43&gt;2000,H43&lt;2003),VLOOKUP(I43,Feuil1!$G$11:$L$25,3),VLOOKUP(I43,Feuil1!$G$11:$L$25,2)))))))</f>
        <v>S85</v>
      </c>
      <c r="Y43" s="85">
        <f t="shared" si="6"/>
        <v>412.76970618621317</v>
      </c>
      <c r="Z43" s="66"/>
      <c r="AA43" s="66" t="s">
        <v>77</v>
      </c>
      <c r="AB43" s="25">
        <f>T43-HLOOKUP(X43,Feuil1!$C$1:$BL$10,2,0)</f>
        <v>180</v>
      </c>
      <c r="AC43" s="25">
        <f>T43-HLOOKUP(X43,Feuil1!$C$1:$BL$10,3,0)</f>
        <v>160</v>
      </c>
      <c r="AD43" s="25">
        <f>T43-HLOOKUP(X43,Feuil1!$C$1:$BL$10,4,0)</f>
        <v>140</v>
      </c>
      <c r="AE43" s="25">
        <f>T43-HLOOKUP(X43,Feuil1!$C$1:$BL$10,5,0)</f>
        <v>120</v>
      </c>
      <c r="AF43" s="25">
        <f>T43-HLOOKUP(X43,Feuil1!$C$1:$BL$10,6,0)</f>
        <v>95</v>
      </c>
      <c r="AG43" s="25">
        <f>T43-HLOOKUP(X43,Feuil1!$C$1:$BL$10,7,0)</f>
        <v>65</v>
      </c>
      <c r="AH43" s="25">
        <f>T43-HLOOKUP(X43,Feuil1!$C$1:$BL$10,8,0)</f>
        <v>45</v>
      </c>
      <c r="AI43" s="25">
        <f>T43-HLOOKUP(X43,Feuil1!$C$1:$BL$10,9,0)</f>
        <v>20</v>
      </c>
      <c r="AJ43" s="67">
        <f>T43-HLOOKUP(X43,Feuil1!$C$1:$BL$10,10,0)</f>
        <v>0</v>
      </c>
      <c r="AK43"/>
      <c r="AL43"/>
      <c r="AM43"/>
      <c r="AN43"/>
      <c r="AO43"/>
      <c r="AP43"/>
      <c r="AQ43" s="68" t="str">
        <f t="shared" si="0"/>
        <v>OLY +</v>
      </c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1">
      <c r="A44" s="69" t="s">
        <v>229</v>
      </c>
      <c r="B44" s="70" t="s">
        <v>128</v>
      </c>
      <c r="C44" s="71" t="s">
        <v>129</v>
      </c>
      <c r="D44" s="72">
        <v>3</v>
      </c>
      <c r="E44" s="73">
        <v>276112</v>
      </c>
      <c r="F44" s="74" t="s">
        <v>288</v>
      </c>
      <c r="G44" s="74" t="s">
        <v>289</v>
      </c>
      <c r="H44" s="119">
        <v>1989</v>
      </c>
      <c r="I44" s="76">
        <v>83.9</v>
      </c>
      <c r="J44" s="71" t="s">
        <v>290</v>
      </c>
      <c r="K44" s="77" t="s">
        <v>291</v>
      </c>
      <c r="L44" s="78">
        <v>130</v>
      </c>
      <c r="M44" s="78">
        <v>140</v>
      </c>
      <c r="N44" s="78">
        <v>-145</v>
      </c>
      <c r="O44" s="79">
        <f t="shared" si="1"/>
        <v>140</v>
      </c>
      <c r="P44" s="78">
        <v>175</v>
      </c>
      <c r="Q44" s="78">
        <v>185</v>
      </c>
      <c r="R44" s="78">
        <v>-190</v>
      </c>
      <c r="S44" s="79">
        <f t="shared" si="2"/>
        <v>185</v>
      </c>
      <c r="T44" s="80">
        <f t="shared" si="3"/>
        <v>325</v>
      </c>
      <c r="U44" s="81"/>
      <c r="V44" s="82" t="str">
        <f t="shared" si="4"/>
        <v>INTA +</v>
      </c>
      <c r="W44" s="83">
        <f t="shared" si="5"/>
        <v>0</v>
      </c>
      <c r="X44" s="84" t="str">
        <f>IF(I44="","",IF(A44="H",IF(OR(H44="SEN",H44&lt;1996),VLOOKUP(I44,Feuil1!$A$11:$G$29,6),IF(AND(H44&gt;1995,H44&lt;1999),VLOOKUP(I44,Feuil1!$A$11:$G$29,5),IF(AND(H44&gt;1998,H44&lt;2001),VLOOKUP(I44,Feuil1!$A$11:$G$29,4),IF(AND(H44&gt;2000,H44&lt;2003),VLOOKUP(I44,Feuil1!$A$11:$G$29,3),VLOOKUP(I44,Feuil1!$A$11:$G$29,2))))),IF(OR(H44="SEN",H44&lt;1996),VLOOKUP(I44,Feuil1!$G$11:$L$25,6),IF(AND(H44&gt;1995,H44&lt;1999),VLOOKUP(I44,Feuil1!$G$11:$L$25,5),IF(AND(H44&gt;1998,H44&lt;2001),VLOOKUP(I44,Feuil1!$G$11:$L$25,4),IF(AND(H44&gt;2000,H44&lt;2003),VLOOKUP(I44,Feuil1!$G$11:$L$25,3),VLOOKUP(I44,Feuil1!$G$11:$L$25,2)))))))</f>
        <v>S85</v>
      </c>
      <c r="Y44" s="85">
        <f t="shared" si="6"/>
        <v>390.9258658753756</v>
      </c>
      <c r="Z44" s="66"/>
      <c r="AA44" s="66" t="s">
        <v>77</v>
      </c>
      <c r="AB44" s="25">
        <f>T44-HLOOKUP(X44,Feuil1!$C$1:$BL$10,2,0)</f>
        <v>160</v>
      </c>
      <c r="AC44" s="25">
        <f>T44-HLOOKUP(X44,Feuil1!$C$1:$BL$10,3,0)</f>
        <v>140</v>
      </c>
      <c r="AD44" s="25">
        <f>T44-HLOOKUP(X44,Feuil1!$C$1:$BL$10,4,0)</f>
        <v>120</v>
      </c>
      <c r="AE44" s="25">
        <f>T44-HLOOKUP(X44,Feuil1!$C$1:$BL$10,5,0)</f>
        <v>100</v>
      </c>
      <c r="AF44" s="25">
        <f>T44-HLOOKUP(X44,Feuil1!$C$1:$BL$10,6,0)</f>
        <v>75</v>
      </c>
      <c r="AG44" s="25">
        <f>T44-HLOOKUP(X44,Feuil1!$C$1:$BL$10,7,0)</f>
        <v>45</v>
      </c>
      <c r="AH44" s="25">
        <f>T44-HLOOKUP(X44,Feuil1!$C$1:$BL$10,8,0)</f>
        <v>25</v>
      </c>
      <c r="AI44" s="25">
        <f>T44-HLOOKUP(X44,Feuil1!$C$1:$BL$10,9,0)</f>
        <v>0</v>
      </c>
      <c r="AJ44" s="67">
        <f>T44-HLOOKUP(X44,Feuil1!$C$1:$BL$10,10,0)</f>
        <v>-20</v>
      </c>
      <c r="AK44"/>
      <c r="AL44"/>
      <c r="AM44"/>
      <c r="AN44"/>
      <c r="AO44"/>
      <c r="AP44"/>
      <c r="AQ44" s="68" t="str">
        <f t="shared" si="0"/>
        <v>INTA +</v>
      </c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1">
      <c r="A45" s="69" t="s">
        <v>229</v>
      </c>
      <c r="B45" s="70" t="s">
        <v>244</v>
      </c>
      <c r="C45" s="71" t="s">
        <v>245</v>
      </c>
      <c r="D45" s="72">
        <v>4</v>
      </c>
      <c r="E45" s="73">
        <v>288374</v>
      </c>
      <c r="F45" s="74" t="s">
        <v>292</v>
      </c>
      <c r="G45" s="74" t="s">
        <v>293</v>
      </c>
      <c r="H45" s="119">
        <v>1995</v>
      </c>
      <c r="I45" s="76">
        <v>84.3</v>
      </c>
      <c r="J45" s="71" t="s">
        <v>248</v>
      </c>
      <c r="K45" s="77" t="s">
        <v>109</v>
      </c>
      <c r="L45" s="78">
        <v>132</v>
      </c>
      <c r="M45" s="78">
        <v>137</v>
      </c>
      <c r="N45" s="78">
        <v>-140</v>
      </c>
      <c r="O45" s="79">
        <f t="shared" si="1"/>
        <v>137</v>
      </c>
      <c r="P45" s="78">
        <v>170</v>
      </c>
      <c r="Q45" s="78">
        <v>177</v>
      </c>
      <c r="R45" s="78">
        <v>-182</v>
      </c>
      <c r="S45" s="79">
        <f t="shared" si="2"/>
        <v>177</v>
      </c>
      <c r="T45" s="80">
        <f t="shared" si="3"/>
        <v>314</v>
      </c>
      <c r="U45" s="81"/>
      <c r="V45" s="82" t="str">
        <f t="shared" si="4"/>
        <v>INTB +</v>
      </c>
      <c r="W45" s="83">
        <f t="shared" si="5"/>
        <v>14</v>
      </c>
      <c r="X45" s="84" t="str">
        <f>IF(I45="","",IF(A45="H",IF(OR(H45="SEN",H45&lt;1996),VLOOKUP(I45,Feuil1!$A$11:$G$29,6),IF(AND(H45&gt;1995,H45&lt;1999),VLOOKUP(I45,Feuil1!$A$11:$G$29,5),IF(AND(H45&gt;1998,H45&lt;2001),VLOOKUP(I45,Feuil1!$A$11:$G$29,4),IF(AND(H45&gt;2000,H45&lt;2003),VLOOKUP(I45,Feuil1!$A$11:$G$29,3),VLOOKUP(I45,Feuil1!$A$11:$G$29,2))))),IF(OR(H45="SEN",H45&lt;1996),VLOOKUP(I45,Feuil1!$G$11:$L$25,6),IF(AND(H45&gt;1995,H45&lt;1999),VLOOKUP(I45,Feuil1!$G$11:$L$25,5),IF(AND(H45&gt;1998,H45&lt;2001),VLOOKUP(I45,Feuil1!$G$11:$L$25,4),IF(AND(H45&gt;2000,H45&lt;2003),VLOOKUP(I45,Feuil1!$G$11:$L$25,3),VLOOKUP(I45,Feuil1!$G$11:$L$25,2)))))))</f>
        <v>S85</v>
      </c>
      <c r="Y45" s="85">
        <f t="shared" si="6"/>
        <v>376.7916545174407</v>
      </c>
      <c r="Z45" s="66"/>
      <c r="AA45" s="66" t="s">
        <v>77</v>
      </c>
      <c r="AB45" s="25">
        <f>T45-HLOOKUP(X45,Feuil1!$C$1:$BL$10,2,0)</f>
        <v>149</v>
      </c>
      <c r="AC45" s="25">
        <f>T45-HLOOKUP(X45,Feuil1!$C$1:$BL$10,3,0)</f>
        <v>129</v>
      </c>
      <c r="AD45" s="25">
        <f>T45-HLOOKUP(X45,Feuil1!$C$1:$BL$10,4,0)</f>
        <v>109</v>
      </c>
      <c r="AE45" s="25">
        <f>T45-HLOOKUP(X45,Feuil1!$C$1:$BL$10,5,0)</f>
        <v>89</v>
      </c>
      <c r="AF45" s="25">
        <f>T45-HLOOKUP(X45,Feuil1!$C$1:$BL$10,6,0)</f>
        <v>64</v>
      </c>
      <c r="AG45" s="25">
        <f>T45-HLOOKUP(X45,Feuil1!$C$1:$BL$10,7,0)</f>
        <v>34</v>
      </c>
      <c r="AH45" s="25">
        <f>T45-HLOOKUP(X45,Feuil1!$C$1:$BL$10,8,0)</f>
        <v>14</v>
      </c>
      <c r="AI45" s="25">
        <f>T45-HLOOKUP(X45,Feuil1!$C$1:$BL$10,9,0)</f>
        <v>-11</v>
      </c>
      <c r="AJ45" s="67">
        <f>T45-HLOOKUP(X45,Feuil1!$C$1:$BL$10,10,0)</f>
        <v>-31</v>
      </c>
      <c r="AK45"/>
      <c r="AL45"/>
      <c r="AM45"/>
      <c r="AN45"/>
      <c r="AO45"/>
      <c r="AP45"/>
      <c r="AQ45" s="68" t="str">
        <f t="shared" si="0"/>
        <v>INTB +</v>
      </c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1">
      <c r="A46" s="69" t="s">
        <v>229</v>
      </c>
      <c r="B46" s="70" t="s">
        <v>140</v>
      </c>
      <c r="C46" s="71" t="s">
        <v>141</v>
      </c>
      <c r="D46" s="72">
        <v>5</v>
      </c>
      <c r="E46" s="73">
        <v>312376</v>
      </c>
      <c r="F46" s="74" t="s">
        <v>294</v>
      </c>
      <c r="G46" s="74" t="s">
        <v>295</v>
      </c>
      <c r="H46" s="119">
        <v>1995</v>
      </c>
      <c r="I46" s="76">
        <v>78.45</v>
      </c>
      <c r="J46" s="71" t="s">
        <v>220</v>
      </c>
      <c r="K46" s="77" t="s">
        <v>296</v>
      </c>
      <c r="L46" s="78">
        <v>130</v>
      </c>
      <c r="M46" s="78">
        <v>135</v>
      </c>
      <c r="N46" s="78">
        <v>137</v>
      </c>
      <c r="O46" s="79">
        <f t="shared" si="1"/>
        <v>137</v>
      </c>
      <c r="P46" s="78">
        <v>165</v>
      </c>
      <c r="Q46" s="78">
        <v>-170</v>
      </c>
      <c r="R46" s="78">
        <v>-170</v>
      </c>
      <c r="S46" s="79">
        <f t="shared" si="2"/>
        <v>165</v>
      </c>
      <c r="T46" s="80">
        <f t="shared" si="3"/>
        <v>302</v>
      </c>
      <c r="U46" s="81"/>
      <c r="V46" s="82" t="str">
        <f t="shared" si="4"/>
        <v>INTB +</v>
      </c>
      <c r="W46" s="83">
        <f t="shared" si="5"/>
        <v>2</v>
      </c>
      <c r="X46" s="84" t="str">
        <f>IF(I46="","",IF(A46="H",IF(OR(H46="SEN",H46&lt;1996),VLOOKUP(I46,Feuil1!$A$11:$G$29,6),IF(AND(H46&gt;1995,H46&lt;1999),VLOOKUP(I46,Feuil1!$A$11:$G$29,5),IF(AND(H46&gt;1998,H46&lt;2001),VLOOKUP(I46,Feuil1!$A$11:$G$29,4),IF(AND(H46&gt;2000,H46&lt;2003),VLOOKUP(I46,Feuil1!$A$11:$G$29,3),VLOOKUP(I46,Feuil1!$A$11:$G$29,2))))),IF(OR(H46="SEN",H46&lt;1996),VLOOKUP(I46,Feuil1!$G$11:$L$25,6),IF(AND(H46&gt;1995,H46&lt;1999),VLOOKUP(I46,Feuil1!$G$11:$L$25,5),IF(AND(H46&gt;1998,H46&lt;2001),VLOOKUP(I46,Feuil1!$G$11:$L$25,4),IF(AND(H46&gt;2000,H46&lt;2003),VLOOKUP(I46,Feuil1!$G$11:$L$25,3),VLOOKUP(I46,Feuil1!$G$11:$L$25,2)))))))</f>
        <v>S85</v>
      </c>
      <c r="Y46" s="85">
        <f t="shared" si="6"/>
        <v>376.37397774096183</v>
      </c>
      <c r="Z46" s="66"/>
      <c r="AA46" s="66" t="s">
        <v>77</v>
      </c>
      <c r="AB46" s="25">
        <f>T46-HLOOKUP(X46,Feuil1!$C$1:$BL$10,2,0)</f>
        <v>137</v>
      </c>
      <c r="AC46" s="25">
        <f>T46-HLOOKUP(X46,Feuil1!$C$1:$BL$10,3,0)</f>
        <v>117</v>
      </c>
      <c r="AD46" s="25">
        <f>T46-HLOOKUP(X46,Feuil1!$C$1:$BL$10,4,0)</f>
        <v>97</v>
      </c>
      <c r="AE46" s="25">
        <f>T46-HLOOKUP(X46,Feuil1!$C$1:$BL$10,5,0)</f>
        <v>77</v>
      </c>
      <c r="AF46" s="25">
        <f>T46-HLOOKUP(X46,Feuil1!$C$1:$BL$10,6,0)</f>
        <v>52</v>
      </c>
      <c r="AG46" s="25">
        <f>T46-HLOOKUP(X46,Feuil1!$C$1:$BL$10,7,0)</f>
        <v>22</v>
      </c>
      <c r="AH46" s="25">
        <f>T46-HLOOKUP(X46,Feuil1!$C$1:$BL$10,8,0)</f>
        <v>2</v>
      </c>
      <c r="AI46" s="25">
        <f>T46-HLOOKUP(X46,Feuil1!$C$1:$BL$10,9,0)</f>
        <v>-23</v>
      </c>
      <c r="AJ46" s="67">
        <f>T46-HLOOKUP(X46,Feuil1!$C$1:$BL$10,10,0)</f>
        <v>-43</v>
      </c>
      <c r="AK46"/>
      <c r="AL46"/>
      <c r="AM46"/>
      <c r="AN46"/>
      <c r="AO46"/>
      <c r="AP46"/>
      <c r="AQ46" s="68" t="str">
        <f t="shared" si="0"/>
        <v>INTB +</v>
      </c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1">
      <c r="A47" s="69" t="s">
        <v>229</v>
      </c>
      <c r="B47" s="70" t="s">
        <v>244</v>
      </c>
      <c r="C47" s="71" t="s">
        <v>245</v>
      </c>
      <c r="D47" s="72">
        <v>6</v>
      </c>
      <c r="E47" s="73" t="s">
        <v>297</v>
      </c>
      <c r="F47" s="74" t="s">
        <v>298</v>
      </c>
      <c r="G47" s="74" t="s">
        <v>299</v>
      </c>
      <c r="H47" s="119">
        <v>1980</v>
      </c>
      <c r="I47" s="76">
        <v>85</v>
      </c>
      <c r="J47" s="71" t="s">
        <v>268</v>
      </c>
      <c r="K47" s="77" t="s">
        <v>109</v>
      </c>
      <c r="L47" s="78">
        <v>130</v>
      </c>
      <c r="M47" s="78">
        <v>-137</v>
      </c>
      <c r="N47" s="78">
        <v>-137</v>
      </c>
      <c r="O47" s="79">
        <f t="shared" si="1"/>
        <v>130</v>
      </c>
      <c r="P47" s="78">
        <v>160</v>
      </c>
      <c r="Q47" s="78">
        <v>170</v>
      </c>
      <c r="R47" s="78" t="s">
        <v>300</v>
      </c>
      <c r="S47" s="79">
        <f t="shared" si="2"/>
        <v>170</v>
      </c>
      <c r="T47" s="80">
        <f t="shared" si="3"/>
        <v>300</v>
      </c>
      <c r="U47" s="81"/>
      <c r="V47" s="82" t="str">
        <f t="shared" si="4"/>
        <v>INTB +</v>
      </c>
      <c r="W47" s="83">
        <f t="shared" si="5"/>
        <v>0</v>
      </c>
      <c r="X47" s="84" t="str">
        <f>IF(I47="","",IF(A47="H",IF(OR(H47="SEN",H47&lt;1996),VLOOKUP(I47,Feuil1!$A$11:$G$29,6),IF(AND(H47&gt;1995,H47&lt;1999),VLOOKUP(I47,Feuil1!$A$11:$G$29,5),IF(AND(H47&gt;1998,H47&lt;2001),VLOOKUP(I47,Feuil1!$A$11:$G$29,4),IF(AND(H47&gt;2000,H47&lt;2003),VLOOKUP(I47,Feuil1!$A$11:$G$29,3),VLOOKUP(I47,Feuil1!$A$11:$G$29,2))))),IF(OR(H47="SEN",H47&lt;1996),VLOOKUP(I47,Feuil1!$G$11:$L$25,6),IF(AND(H47&gt;1995,H47&lt;1999),VLOOKUP(I47,Feuil1!$G$11:$L$25,5),IF(AND(H47&gt;1998,H47&lt;2001),VLOOKUP(I47,Feuil1!$G$11:$L$25,4),IF(AND(H47&gt;2000,H47&lt;2003),VLOOKUP(I47,Feuil1!$G$11:$L$25,3),VLOOKUP(I47,Feuil1!$G$11:$L$25,2)))))))</f>
        <v>S85</v>
      </c>
      <c r="Y47" s="85">
        <f t="shared" si="6"/>
        <v>358.51047457138776</v>
      </c>
      <c r="Z47" s="66"/>
      <c r="AA47" s="66" t="s">
        <v>77</v>
      </c>
      <c r="AB47" s="25">
        <f>T47-HLOOKUP(X47,Feuil1!$C$1:$BL$10,2,0)</f>
        <v>135</v>
      </c>
      <c r="AC47" s="25">
        <f>T47-HLOOKUP(X47,Feuil1!$C$1:$BL$10,3,0)</f>
        <v>115</v>
      </c>
      <c r="AD47" s="25">
        <f>T47-HLOOKUP(X47,Feuil1!$C$1:$BL$10,4,0)</f>
        <v>95</v>
      </c>
      <c r="AE47" s="25">
        <f>T47-HLOOKUP(X47,Feuil1!$C$1:$BL$10,5,0)</f>
        <v>75</v>
      </c>
      <c r="AF47" s="25">
        <f>T47-HLOOKUP(X47,Feuil1!$C$1:$BL$10,6,0)</f>
        <v>50</v>
      </c>
      <c r="AG47" s="25">
        <f>T47-HLOOKUP(X47,Feuil1!$C$1:$BL$10,7,0)</f>
        <v>20</v>
      </c>
      <c r="AH47" s="25">
        <f>T47-HLOOKUP(X47,Feuil1!$C$1:$BL$10,8,0)</f>
        <v>0</v>
      </c>
      <c r="AI47" s="25">
        <f>T47-HLOOKUP(X47,Feuil1!$C$1:$BL$10,9,0)</f>
        <v>-25</v>
      </c>
      <c r="AJ47" s="67">
        <f>T47-HLOOKUP(X47,Feuil1!$C$1:$BL$10,10,0)</f>
        <v>-45</v>
      </c>
      <c r="AK47"/>
      <c r="AL47"/>
      <c r="AM47"/>
      <c r="AN47"/>
      <c r="AO47"/>
      <c r="AP47"/>
      <c r="AQ47" s="68" t="str">
        <f t="shared" si="0"/>
        <v>INTB +</v>
      </c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" customHeight="1">
      <c r="A48" s="49"/>
      <c r="B48" s="50"/>
      <c r="C48" s="51"/>
      <c r="D48" s="52"/>
      <c r="E48" s="53"/>
      <c r="F48" s="54"/>
      <c r="G48" s="54"/>
      <c r="H48" s="55"/>
      <c r="I48" s="56"/>
      <c r="J48" s="51"/>
      <c r="K48" s="57"/>
      <c r="L48" s="58"/>
      <c r="M48" s="58"/>
      <c r="N48" s="58"/>
      <c r="O48" s="59"/>
      <c r="P48" s="58"/>
      <c r="Q48" s="58"/>
      <c r="R48" s="58"/>
      <c r="S48" s="59"/>
      <c r="T48" s="60"/>
      <c r="U48" s="61"/>
      <c r="V48" s="62"/>
      <c r="W48" s="63"/>
      <c r="X48" s="64"/>
      <c r="Y48" s="65"/>
      <c r="Z48" s="66"/>
      <c r="AA48" s="66" t="s">
        <v>77</v>
      </c>
      <c r="AB48" s="25" t="e">
        <f>T48-HLOOKUP(X48,Feuil1!$C$1:$BL$10,2,0)</f>
        <v>#N/A</v>
      </c>
      <c r="AC48" s="25" t="e">
        <f>T48-HLOOKUP(X48,Feuil1!$C$1:$BL$10,3,0)</f>
        <v>#N/A</v>
      </c>
      <c r="AD48" s="25" t="e">
        <f>T48-HLOOKUP(X48,Feuil1!$C$1:$BL$10,4,0)</f>
        <v>#N/A</v>
      </c>
      <c r="AE48" s="25" t="e">
        <f>T48-HLOOKUP(X48,Feuil1!$C$1:$BL$10,5,0)</f>
        <v>#N/A</v>
      </c>
      <c r="AF48" s="25" t="e">
        <f>T48-HLOOKUP(X48,Feuil1!$C$1:$BL$10,6,0)</f>
        <v>#N/A</v>
      </c>
      <c r="AG48" s="25" t="e">
        <f>T48-HLOOKUP(X48,Feuil1!$C$1:$BL$10,7,0)</f>
        <v>#N/A</v>
      </c>
      <c r="AH48" s="25" t="e">
        <f>T48-HLOOKUP(X48,Feuil1!$C$1:$BL$10,8,0)</f>
        <v>#N/A</v>
      </c>
      <c r="AI48" s="25" t="e">
        <f>T48-HLOOKUP(X48,Feuil1!$C$1:$BL$10,9,0)</f>
        <v>#N/A</v>
      </c>
      <c r="AJ48" s="67" t="e">
        <f>T48-HLOOKUP(X48,Feuil1!$C$1:$BL$10,10,0)</f>
        <v>#N/A</v>
      </c>
      <c r="AK48"/>
      <c r="AL48"/>
      <c r="AM48"/>
      <c r="AN48"/>
      <c r="AO48"/>
      <c r="AP48"/>
      <c r="AQ48" s="68" t="e">
        <f t="shared" si="0"/>
        <v>#N/A</v>
      </c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1">
      <c r="A49" s="69" t="s">
        <v>229</v>
      </c>
      <c r="B49" s="103" t="s">
        <v>115</v>
      </c>
      <c r="C49" s="104" t="s">
        <v>116</v>
      </c>
      <c r="D49" s="105">
        <v>1</v>
      </c>
      <c r="E49" s="106">
        <v>32711</v>
      </c>
      <c r="F49" s="107" t="s">
        <v>286</v>
      </c>
      <c r="G49" s="107" t="s">
        <v>250</v>
      </c>
      <c r="H49" s="108">
        <v>1984</v>
      </c>
      <c r="I49" s="109">
        <v>86.2</v>
      </c>
      <c r="J49" s="104" t="s">
        <v>119</v>
      </c>
      <c r="K49" s="110" t="s">
        <v>109</v>
      </c>
      <c r="L49" s="111">
        <v>150</v>
      </c>
      <c r="M49" s="111">
        <v>155</v>
      </c>
      <c r="N49" s="111">
        <v>160</v>
      </c>
      <c r="O49" s="112">
        <f aca="true" t="shared" si="7" ref="O49:O55">IF(H49="","",IF(MAXA(L49:N49)&lt;=0,0,MAXA(L49:N49)))</f>
        <v>160</v>
      </c>
      <c r="P49" s="111">
        <v>195</v>
      </c>
      <c r="Q49" s="111">
        <v>202</v>
      </c>
      <c r="R49" s="111">
        <v>-207</v>
      </c>
      <c r="S49" s="112">
        <f aca="true" t="shared" si="8" ref="S49:S55">IF(H49="","",IF(MAXA(P49:R49)&lt;=0,0,MAXA(P49:R49)))</f>
        <v>202</v>
      </c>
      <c r="T49" s="113">
        <f aca="true" t="shared" si="9" ref="T49:T55">IF(H49="","",IF(OR(O49=0,S49=0),0,O49+S49))</f>
        <v>362</v>
      </c>
      <c r="U49" s="114"/>
      <c r="V49" s="115" t="str">
        <f aca="true" t="shared" si="10" ref="V49:V55">IF(H49="","",AQ49)</f>
        <v>OLY +</v>
      </c>
      <c r="W49" s="116">
        <f aca="true" t="shared" si="11" ref="W49:W55">IF(AJ49&gt;=0,AJ49,IF(AI49&gt;=0,AI49,IF(AH49&gt;=0,AH49,IF(AG49&gt;=0,AG49,IF(AF49&gt;=0,AF49,IF(AE49&gt;=0,AE49,IF(AD49&gt;=0,AD49,IF(AC49&gt;=0,AC49,AB49))))))))</f>
        <v>7</v>
      </c>
      <c r="X49" s="117" t="str">
        <f>IF(I49="","",IF(A49="H",IF(OR(H49="SEN",H49&lt;1996),VLOOKUP(I49,Feuil1!$A$11:$G$29,6),IF(AND(H49&gt;1995,H49&lt;1999),VLOOKUP(I49,Feuil1!$A$11:$G$29,5),IF(AND(H49&gt;1998,H49&lt;2001),VLOOKUP(I49,Feuil1!$A$11:$G$29,4),IF(AND(H49&gt;2000,H49&lt;2003),VLOOKUP(I49,Feuil1!$A$11:$G$29,3),VLOOKUP(I49,Feuil1!$A$11:$G$29,2))))),IF(OR(H49="SEN",H49&lt;1996),VLOOKUP(I49,Feuil1!$G$11:$L$25,6),IF(AND(H49&gt;1995,H49&lt;1999),VLOOKUP(I49,Feuil1!$G$11:$L$25,5),IF(AND(H49&gt;1998,H49&lt;2001),VLOOKUP(I49,Feuil1!$G$11:$L$25,4),IF(AND(H49&gt;2000,H49&lt;2003),VLOOKUP(I49,Feuil1!$G$11:$L$25,3),VLOOKUP(I49,Feuil1!$G$11:$L$25,2)))))))</f>
        <v>S94</v>
      </c>
      <c r="Y49" s="85">
        <f aca="true" t="shared" si="12" ref="Y49:Y55">IF(I49="","",IF(A49="H",10^(0.794358141*LOG(I49/174.393)^2)*T49,IF(A49="F",10^(0.89726074*LOG(I49/148.026)^2)*T49,"")))</f>
        <v>429.6350254937315</v>
      </c>
      <c r="Z49" s="66"/>
      <c r="AA49" s="66" t="s">
        <v>77</v>
      </c>
      <c r="AB49" s="25">
        <f>T49-HLOOKUP(X49,Feuil1!$C$1:$BL$10,2,0)</f>
        <v>192</v>
      </c>
      <c r="AC49" s="25">
        <f>T49-HLOOKUP(X49,Feuil1!$C$1:$BL$10,3,0)</f>
        <v>172</v>
      </c>
      <c r="AD49" s="25">
        <f>T49-HLOOKUP(X49,Feuil1!$C$1:$BL$10,4,0)</f>
        <v>147</v>
      </c>
      <c r="AE49" s="25">
        <f>T49-HLOOKUP(X49,Feuil1!$C$1:$BL$10,5,0)</f>
        <v>127</v>
      </c>
      <c r="AF49" s="25">
        <f>T49-HLOOKUP(X49,Feuil1!$C$1:$BL$10,6,0)</f>
        <v>102</v>
      </c>
      <c r="AG49" s="25">
        <f>T49-HLOOKUP(X49,Feuil1!$C$1:$BL$10,7,0)</f>
        <v>72</v>
      </c>
      <c r="AH49" s="25">
        <f>T49-HLOOKUP(X49,Feuil1!$C$1:$BL$10,8,0)</f>
        <v>52</v>
      </c>
      <c r="AI49" s="25">
        <f>T49-HLOOKUP(X49,Feuil1!$C$1:$BL$10,9,0)</f>
        <v>32</v>
      </c>
      <c r="AJ49" s="67">
        <f>T49-HLOOKUP(X49,Feuil1!$C$1:$BL$10,10,0)</f>
        <v>7</v>
      </c>
      <c r="AK49"/>
      <c r="AL49"/>
      <c r="AM49"/>
      <c r="AN49"/>
      <c r="AO49"/>
      <c r="AP49"/>
      <c r="AQ49" s="68" t="str">
        <f t="shared" si="0"/>
        <v>OLY +</v>
      </c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1">
      <c r="A50" s="69" t="s">
        <v>229</v>
      </c>
      <c r="B50" s="70" t="s">
        <v>110</v>
      </c>
      <c r="C50" s="71" t="s">
        <v>273</v>
      </c>
      <c r="D50" s="72">
        <v>2</v>
      </c>
      <c r="E50" s="73">
        <v>21791</v>
      </c>
      <c r="F50" s="74" t="s">
        <v>301</v>
      </c>
      <c r="G50" s="74" t="s">
        <v>302</v>
      </c>
      <c r="H50" s="75">
        <v>1975</v>
      </c>
      <c r="I50" s="76">
        <v>93.87</v>
      </c>
      <c r="J50" s="71" t="s">
        <v>276</v>
      </c>
      <c r="K50" s="77" t="s">
        <v>109</v>
      </c>
      <c r="L50" s="78">
        <v>151</v>
      </c>
      <c r="M50" s="78">
        <v>155</v>
      </c>
      <c r="N50" s="78">
        <v>158</v>
      </c>
      <c r="O50" s="79">
        <f t="shared" si="7"/>
        <v>158</v>
      </c>
      <c r="P50" s="78">
        <v>185</v>
      </c>
      <c r="Q50" s="78">
        <v>190</v>
      </c>
      <c r="R50" s="78">
        <v>193</v>
      </c>
      <c r="S50" s="79">
        <f t="shared" si="8"/>
        <v>193</v>
      </c>
      <c r="T50" s="80">
        <f t="shared" si="9"/>
        <v>351</v>
      </c>
      <c r="U50" s="81"/>
      <c r="V50" s="82" t="str">
        <f t="shared" si="10"/>
        <v>INTA +</v>
      </c>
      <c r="W50" s="83">
        <f t="shared" si="11"/>
        <v>21</v>
      </c>
      <c r="X50" s="84" t="str">
        <f>IF(I50="","",IF(A50="H",IF(OR(H50="SEN",H50&lt;1996),VLOOKUP(I50,Feuil1!$A$11:$G$29,6),IF(AND(H50&gt;1995,H50&lt;1999),VLOOKUP(I50,Feuil1!$A$11:$G$29,5),IF(AND(H50&gt;1998,H50&lt;2001),VLOOKUP(I50,Feuil1!$A$11:$G$29,4),IF(AND(H50&gt;2000,H50&lt;2003),VLOOKUP(I50,Feuil1!$A$11:$G$29,3),VLOOKUP(I50,Feuil1!$A$11:$G$29,2))))),IF(OR(H50="SEN",H50&lt;1996),VLOOKUP(I50,Feuil1!$G$11:$L$25,6),IF(AND(H50&gt;1995,H50&lt;1999),VLOOKUP(I50,Feuil1!$G$11:$L$25,5),IF(AND(H50&gt;1998,H50&lt;2001),VLOOKUP(I50,Feuil1!$G$11:$L$25,4),IF(AND(H50&gt;2000,H50&lt;2003),VLOOKUP(I50,Feuil1!$G$11:$L$25,3),VLOOKUP(I50,Feuil1!$G$11:$L$25,2)))))))</f>
        <v>S94</v>
      </c>
      <c r="Y50" s="85">
        <f t="shared" si="12"/>
        <v>400.6716544238309</v>
      </c>
      <c r="Z50" s="66"/>
      <c r="AA50" s="66" t="s">
        <v>77</v>
      </c>
      <c r="AB50" s="25">
        <f>T50-HLOOKUP(X50,Feuil1!$C$1:$BL$10,2,0)</f>
        <v>181</v>
      </c>
      <c r="AC50" s="25">
        <f>T50-HLOOKUP(X50,Feuil1!$C$1:$BL$10,3,0)</f>
        <v>161</v>
      </c>
      <c r="AD50" s="25">
        <f>T50-HLOOKUP(X50,Feuil1!$C$1:$BL$10,4,0)</f>
        <v>136</v>
      </c>
      <c r="AE50" s="25">
        <f>T50-HLOOKUP(X50,Feuil1!$C$1:$BL$10,5,0)</f>
        <v>116</v>
      </c>
      <c r="AF50" s="25">
        <f>T50-HLOOKUP(X50,Feuil1!$C$1:$BL$10,6,0)</f>
        <v>91</v>
      </c>
      <c r="AG50" s="25">
        <f>T50-HLOOKUP(X50,Feuil1!$C$1:$BL$10,7,0)</f>
        <v>61</v>
      </c>
      <c r="AH50" s="25">
        <f>T50-HLOOKUP(X50,Feuil1!$C$1:$BL$10,8,0)</f>
        <v>41</v>
      </c>
      <c r="AI50" s="25">
        <f>T50-HLOOKUP(X50,Feuil1!$C$1:$BL$10,9,0)</f>
        <v>21</v>
      </c>
      <c r="AJ50" s="67">
        <f>T50-HLOOKUP(X50,Feuil1!$C$1:$BL$10,10,0)</f>
        <v>-4</v>
      </c>
      <c r="AK50"/>
      <c r="AL50"/>
      <c r="AM50"/>
      <c r="AN50"/>
      <c r="AO50"/>
      <c r="AP50"/>
      <c r="AQ50" s="68" t="str">
        <f t="shared" si="0"/>
        <v>INTA +</v>
      </c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1">
      <c r="A51" s="69" t="s">
        <v>229</v>
      </c>
      <c r="B51" s="103" t="s">
        <v>140</v>
      </c>
      <c r="C51" s="104" t="s">
        <v>141</v>
      </c>
      <c r="D51" s="105">
        <v>3</v>
      </c>
      <c r="E51" s="106">
        <v>6786</v>
      </c>
      <c r="F51" s="107" t="s">
        <v>195</v>
      </c>
      <c r="G51" s="107" t="s">
        <v>287</v>
      </c>
      <c r="H51" s="108">
        <v>1987</v>
      </c>
      <c r="I51" s="109">
        <v>87.45</v>
      </c>
      <c r="J51" s="104" t="s">
        <v>220</v>
      </c>
      <c r="K51" s="110" t="s">
        <v>109</v>
      </c>
      <c r="L51" s="111">
        <v>155</v>
      </c>
      <c r="M51" s="111">
        <v>-160</v>
      </c>
      <c r="N51" s="111">
        <v>-161</v>
      </c>
      <c r="O51" s="112">
        <f t="shared" si="7"/>
        <v>155</v>
      </c>
      <c r="P51" s="111">
        <v>185</v>
      </c>
      <c r="Q51" s="111">
        <v>190</v>
      </c>
      <c r="R51" s="111">
        <v>-196</v>
      </c>
      <c r="S51" s="112">
        <f t="shared" si="8"/>
        <v>190</v>
      </c>
      <c r="T51" s="113">
        <f t="shared" si="9"/>
        <v>345</v>
      </c>
      <c r="U51" s="114"/>
      <c r="V51" s="115" t="str">
        <f t="shared" si="10"/>
        <v>INTA +</v>
      </c>
      <c r="W51" s="116">
        <f t="shared" si="11"/>
        <v>15</v>
      </c>
      <c r="X51" s="117" t="str">
        <f>IF(I51="","",IF(A51="H",IF(OR(H51="SEN",H51&lt;1996),VLOOKUP(I51,Feuil1!$A$11:$G$29,6),IF(AND(H51&gt;1995,H51&lt;1999),VLOOKUP(I51,Feuil1!$A$11:$G$29,5),IF(AND(H51&gt;1998,H51&lt;2001),VLOOKUP(I51,Feuil1!$A$11:$G$29,4),IF(AND(H51&gt;2000,H51&lt;2003),VLOOKUP(I51,Feuil1!$A$11:$G$29,3),VLOOKUP(I51,Feuil1!$A$11:$G$29,2))))),IF(OR(H51="SEN",H51&lt;1996),VLOOKUP(I51,Feuil1!$G$11:$L$25,6),IF(AND(H51&gt;1995,H51&lt;1999),VLOOKUP(I51,Feuil1!$G$11:$L$25,5),IF(AND(H51&gt;1998,H51&lt;2001),VLOOKUP(I51,Feuil1!$G$11:$L$25,4),IF(AND(H51&gt;2000,H51&lt;2003),VLOOKUP(I51,Feuil1!$G$11:$L$25,3),VLOOKUP(I51,Feuil1!$G$11:$L$25,2)))))))</f>
        <v>S94</v>
      </c>
      <c r="Y51" s="85">
        <f t="shared" si="12"/>
        <v>406.63184216248857</v>
      </c>
      <c r="Z51" s="66"/>
      <c r="AA51" s="66" t="s">
        <v>77</v>
      </c>
      <c r="AB51" s="25">
        <f>T51-HLOOKUP(X51,Feuil1!$C$1:$BL$10,2,0)</f>
        <v>175</v>
      </c>
      <c r="AC51" s="25">
        <f>T51-HLOOKUP(X51,Feuil1!$C$1:$BL$10,3,0)</f>
        <v>155</v>
      </c>
      <c r="AD51" s="25">
        <f>T51-HLOOKUP(X51,Feuil1!$C$1:$BL$10,4,0)</f>
        <v>130</v>
      </c>
      <c r="AE51" s="25">
        <f>T51-HLOOKUP(X51,Feuil1!$C$1:$BL$10,5,0)</f>
        <v>110</v>
      </c>
      <c r="AF51" s="25">
        <f>T51-HLOOKUP(X51,Feuil1!$C$1:$BL$10,6,0)</f>
        <v>85</v>
      </c>
      <c r="AG51" s="25">
        <f>T51-HLOOKUP(X51,Feuil1!$C$1:$BL$10,7,0)</f>
        <v>55</v>
      </c>
      <c r="AH51" s="25">
        <f>T51-HLOOKUP(X51,Feuil1!$C$1:$BL$10,8,0)</f>
        <v>35</v>
      </c>
      <c r="AI51" s="25">
        <f>T51-HLOOKUP(X51,Feuil1!$C$1:$BL$10,9,0)</f>
        <v>15</v>
      </c>
      <c r="AJ51" s="67">
        <f>T51-HLOOKUP(X51,Feuil1!$C$1:$BL$10,10,0)</f>
        <v>-10</v>
      </c>
      <c r="AK51"/>
      <c r="AL51"/>
      <c r="AM51"/>
      <c r="AN51"/>
      <c r="AO51"/>
      <c r="AP51"/>
      <c r="AQ51" s="68" t="str">
        <f t="shared" si="0"/>
        <v>INTA +</v>
      </c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1">
      <c r="A52" s="69" t="s">
        <v>229</v>
      </c>
      <c r="B52" s="70" t="s">
        <v>128</v>
      </c>
      <c r="C52" s="71" t="s">
        <v>129</v>
      </c>
      <c r="D52" s="72">
        <v>4</v>
      </c>
      <c r="E52" s="73">
        <v>124862</v>
      </c>
      <c r="F52" s="74" t="s">
        <v>303</v>
      </c>
      <c r="G52" s="74" t="s">
        <v>304</v>
      </c>
      <c r="H52" s="75">
        <v>1990</v>
      </c>
      <c r="I52" s="76">
        <v>93.69</v>
      </c>
      <c r="J52" s="71" t="s">
        <v>253</v>
      </c>
      <c r="K52" s="77" t="s">
        <v>109</v>
      </c>
      <c r="L52" s="78">
        <v>-160</v>
      </c>
      <c r="M52" s="78">
        <v>-160</v>
      </c>
      <c r="N52" s="78">
        <v>160</v>
      </c>
      <c r="O52" s="79">
        <f t="shared" si="7"/>
        <v>160</v>
      </c>
      <c r="P52" s="78">
        <v>181</v>
      </c>
      <c r="Q52" s="78">
        <v>-183</v>
      </c>
      <c r="R52" s="78">
        <v>-183</v>
      </c>
      <c r="S52" s="79">
        <f t="shared" si="8"/>
        <v>181</v>
      </c>
      <c r="T52" s="80">
        <f t="shared" si="9"/>
        <v>341</v>
      </c>
      <c r="U52" s="81"/>
      <c r="V52" s="82" t="str">
        <f t="shared" si="10"/>
        <v>INTA +</v>
      </c>
      <c r="W52" s="83">
        <f t="shared" si="11"/>
        <v>11</v>
      </c>
      <c r="X52" s="84" t="str">
        <f>IF(I52="","",IF(A52="H",IF(OR(H52="SEN",H52&lt;1996),VLOOKUP(I52,Feuil1!$A$11:$G$29,6),IF(AND(H52&gt;1995,H52&lt;1999),VLOOKUP(I52,Feuil1!$A$11:$G$29,5),IF(AND(H52&gt;1998,H52&lt;2001),VLOOKUP(I52,Feuil1!$A$11:$G$29,4),IF(AND(H52&gt;2000,H52&lt;2003),VLOOKUP(I52,Feuil1!$A$11:$G$29,3),VLOOKUP(I52,Feuil1!$A$11:$G$29,2))))),IF(OR(H52="SEN",H52&lt;1996),VLOOKUP(I52,Feuil1!$G$11:$L$25,6),IF(AND(H52&gt;1995,H52&lt;1999),VLOOKUP(I52,Feuil1!$G$11:$L$25,5),IF(AND(H52&gt;1998,H52&lt;2001),VLOOKUP(I52,Feuil1!$G$11:$L$25,4),IF(AND(H52&gt;2000,H52&lt;2003),VLOOKUP(I52,Feuil1!$G$11:$L$25,3),VLOOKUP(I52,Feuil1!$G$11:$L$25,2)))))))</f>
        <v>S94</v>
      </c>
      <c r="Y52" s="85">
        <f t="shared" si="12"/>
        <v>389.5764348747199</v>
      </c>
      <c r="Z52" s="66"/>
      <c r="AA52" s="66" t="s">
        <v>77</v>
      </c>
      <c r="AB52" s="25">
        <f>T52-HLOOKUP(X52,Feuil1!$C$1:$BL$10,2,0)</f>
        <v>171</v>
      </c>
      <c r="AC52" s="25">
        <f>T52-HLOOKUP(X52,Feuil1!$C$1:$BL$10,3,0)</f>
        <v>151</v>
      </c>
      <c r="AD52" s="25">
        <f>T52-HLOOKUP(X52,Feuil1!$C$1:$BL$10,4,0)</f>
        <v>126</v>
      </c>
      <c r="AE52" s="25">
        <f>T52-HLOOKUP(X52,Feuil1!$C$1:$BL$10,5,0)</f>
        <v>106</v>
      </c>
      <c r="AF52" s="25">
        <f>T52-HLOOKUP(X52,Feuil1!$C$1:$BL$10,6,0)</f>
        <v>81</v>
      </c>
      <c r="AG52" s="25">
        <f>T52-HLOOKUP(X52,Feuil1!$C$1:$BL$10,7,0)</f>
        <v>51</v>
      </c>
      <c r="AH52" s="25">
        <f>T52-HLOOKUP(X52,Feuil1!$C$1:$BL$10,8,0)</f>
        <v>31</v>
      </c>
      <c r="AI52" s="25">
        <f>T52-HLOOKUP(X52,Feuil1!$C$1:$BL$10,9,0)</f>
        <v>11</v>
      </c>
      <c r="AJ52" s="67">
        <f>T52-HLOOKUP(X52,Feuil1!$C$1:$BL$10,10,0)</f>
        <v>-14</v>
      </c>
      <c r="AK52"/>
      <c r="AL52"/>
      <c r="AM52"/>
      <c r="AN52"/>
      <c r="AO52"/>
      <c r="AP52"/>
      <c r="AQ52" s="68" t="str">
        <f t="shared" si="0"/>
        <v>INTA +</v>
      </c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1">
      <c r="A53" s="69" t="s">
        <v>229</v>
      </c>
      <c r="B53" s="70" t="s">
        <v>244</v>
      </c>
      <c r="C53" s="71" t="s">
        <v>245</v>
      </c>
      <c r="D53" s="72">
        <v>5</v>
      </c>
      <c r="E53" s="73">
        <v>406127</v>
      </c>
      <c r="F53" s="74" t="s">
        <v>305</v>
      </c>
      <c r="G53" s="74" t="s">
        <v>306</v>
      </c>
      <c r="H53" s="134">
        <v>1994</v>
      </c>
      <c r="I53" s="76">
        <v>93.4</v>
      </c>
      <c r="J53" s="71" t="s">
        <v>248</v>
      </c>
      <c r="K53" s="77" t="s">
        <v>307</v>
      </c>
      <c r="L53" s="78">
        <v>144</v>
      </c>
      <c r="M53" s="78">
        <v>148</v>
      </c>
      <c r="N53" s="78">
        <v>-152</v>
      </c>
      <c r="O53" s="79">
        <f t="shared" si="7"/>
        <v>148</v>
      </c>
      <c r="P53" s="78">
        <v>180</v>
      </c>
      <c r="Q53" s="78">
        <v>187</v>
      </c>
      <c r="R53" s="78">
        <v>-192</v>
      </c>
      <c r="S53" s="79">
        <f t="shared" si="8"/>
        <v>187</v>
      </c>
      <c r="T53" s="80">
        <f t="shared" si="9"/>
        <v>335</v>
      </c>
      <c r="U53" s="81"/>
      <c r="V53" s="82" t="str">
        <f t="shared" si="10"/>
        <v>INTA +</v>
      </c>
      <c r="W53" s="83">
        <f t="shared" si="11"/>
        <v>5</v>
      </c>
      <c r="X53" s="84" t="str">
        <f>IF(I53="","",IF(A53="H",IF(OR(H53="SEN",H53&lt;1996),VLOOKUP(I53,Feuil1!$A$11:$G$29,6),IF(AND(H53&gt;1995,H53&lt;1999),VLOOKUP(I53,Feuil1!$A$11:$G$29,5),IF(AND(H53&gt;1998,H53&lt;2001),VLOOKUP(I53,Feuil1!$A$11:$G$29,4),IF(AND(H53&gt;2000,H53&lt;2003),VLOOKUP(I53,Feuil1!$A$11:$G$29,3),VLOOKUP(I53,Feuil1!$A$11:$G$29,2))))),IF(OR(H53="SEN",H53&lt;1996),VLOOKUP(I53,Feuil1!$G$11:$L$25,6),IF(AND(H53&gt;1995,H53&lt;1999),VLOOKUP(I53,Feuil1!$G$11:$L$25,5),IF(AND(H53&gt;1998,H53&lt;2001),VLOOKUP(I53,Feuil1!$G$11:$L$25,4),IF(AND(H53&gt;2000,H53&lt;2003),VLOOKUP(I53,Feuil1!$G$11:$L$25,3),VLOOKUP(I53,Feuil1!$G$11:$L$25,2)))))))</f>
        <v>S94</v>
      </c>
      <c r="Y53" s="85">
        <f t="shared" si="12"/>
        <v>383.23196196599315</v>
      </c>
      <c r="Z53" s="66"/>
      <c r="AA53" s="66" t="s">
        <v>77</v>
      </c>
      <c r="AB53" s="25">
        <f>T53-HLOOKUP(X53,Feuil1!$C$1:$BL$10,2,0)</f>
        <v>165</v>
      </c>
      <c r="AC53" s="25">
        <f>T53-HLOOKUP(X53,Feuil1!$C$1:$BL$10,3,0)</f>
        <v>145</v>
      </c>
      <c r="AD53" s="25">
        <f>T53-HLOOKUP(X53,Feuil1!$C$1:$BL$10,4,0)</f>
        <v>120</v>
      </c>
      <c r="AE53" s="25">
        <f>T53-HLOOKUP(X53,Feuil1!$C$1:$BL$10,5,0)</f>
        <v>100</v>
      </c>
      <c r="AF53" s="25">
        <f>T53-HLOOKUP(X53,Feuil1!$C$1:$BL$10,6,0)</f>
        <v>75</v>
      </c>
      <c r="AG53" s="25">
        <f>T53-HLOOKUP(X53,Feuil1!$C$1:$BL$10,7,0)</f>
        <v>45</v>
      </c>
      <c r="AH53" s="25">
        <f>T53-HLOOKUP(X53,Feuil1!$C$1:$BL$10,8,0)</f>
        <v>25</v>
      </c>
      <c r="AI53" s="25">
        <f>T53-HLOOKUP(X53,Feuil1!$C$1:$BL$10,9,0)</f>
        <v>5</v>
      </c>
      <c r="AJ53" s="67">
        <f>T53-HLOOKUP(X53,Feuil1!$C$1:$BL$10,10,0)</f>
        <v>-20</v>
      </c>
      <c r="AK53"/>
      <c r="AL53"/>
      <c r="AM53"/>
      <c r="AN53"/>
      <c r="AO53"/>
      <c r="AP53"/>
      <c r="AQ53" s="68" t="str">
        <f t="shared" si="0"/>
        <v>INTA +</v>
      </c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1">
      <c r="A54" s="69" t="s">
        <v>229</v>
      </c>
      <c r="B54" s="103" t="s">
        <v>244</v>
      </c>
      <c r="C54" s="104" t="s">
        <v>245</v>
      </c>
      <c r="D54" s="105">
        <v>6</v>
      </c>
      <c r="E54" s="106">
        <v>288374</v>
      </c>
      <c r="F54" s="107" t="s">
        <v>292</v>
      </c>
      <c r="G54" s="107" t="s">
        <v>293</v>
      </c>
      <c r="H54" s="118">
        <v>1995</v>
      </c>
      <c r="I54" s="109">
        <v>85.3</v>
      </c>
      <c r="J54" s="104" t="s">
        <v>248</v>
      </c>
      <c r="K54" s="110" t="s">
        <v>109</v>
      </c>
      <c r="L54" s="111">
        <v>135</v>
      </c>
      <c r="M54" s="111">
        <v>140</v>
      </c>
      <c r="N54" s="111">
        <v>-148</v>
      </c>
      <c r="O54" s="112">
        <f t="shared" si="7"/>
        <v>140</v>
      </c>
      <c r="P54" s="111">
        <v>170</v>
      </c>
      <c r="Q54" s="111">
        <v>180</v>
      </c>
      <c r="R54" s="111">
        <v>-188</v>
      </c>
      <c r="S54" s="112">
        <f t="shared" si="8"/>
        <v>180</v>
      </c>
      <c r="T54" s="113">
        <f t="shared" si="9"/>
        <v>320</v>
      </c>
      <c r="U54" s="114"/>
      <c r="V54" s="115" t="str">
        <f t="shared" si="10"/>
        <v>INTB +</v>
      </c>
      <c r="W54" s="116">
        <f t="shared" si="11"/>
        <v>10</v>
      </c>
      <c r="X54" s="117" t="str">
        <f>IF(I54="","",IF(A54="H",IF(OR(H54="SEN",H54&lt;1996),VLOOKUP(I54,Feuil1!$A$11:$G$29,6),IF(AND(H54&gt;1995,H54&lt;1999),VLOOKUP(I54,Feuil1!$A$11:$G$29,5),IF(AND(H54&gt;1998,H54&lt;2001),VLOOKUP(I54,Feuil1!$A$11:$G$29,4),IF(AND(H54&gt;2000,H54&lt;2003),VLOOKUP(I54,Feuil1!$A$11:$G$29,3),VLOOKUP(I54,Feuil1!$A$11:$G$29,2))))),IF(OR(H54="SEN",H54&lt;1996),VLOOKUP(I54,Feuil1!$G$11:$L$25,6),IF(AND(H54&gt;1995,H54&lt;1999),VLOOKUP(I54,Feuil1!$G$11:$L$25,5),IF(AND(H54&gt;1998,H54&lt;2001),VLOOKUP(I54,Feuil1!$G$11:$L$25,4),IF(AND(H54&gt;2000,H54&lt;2003),VLOOKUP(I54,Feuil1!$G$11:$L$25,3),VLOOKUP(I54,Feuil1!$G$11:$L$25,2)))))))</f>
        <v>S94</v>
      </c>
      <c r="Y54" s="85">
        <f t="shared" si="12"/>
        <v>381.74532105129015</v>
      </c>
      <c r="Z54" s="66"/>
      <c r="AA54" s="66" t="s">
        <v>77</v>
      </c>
      <c r="AB54" s="25">
        <f>T54-HLOOKUP(X54,Feuil1!$C$1:$BL$10,2,0)</f>
        <v>150</v>
      </c>
      <c r="AC54" s="25">
        <f>T54-HLOOKUP(X54,Feuil1!$C$1:$BL$10,3,0)</f>
        <v>130</v>
      </c>
      <c r="AD54" s="25">
        <f>T54-HLOOKUP(X54,Feuil1!$C$1:$BL$10,4,0)</f>
        <v>105</v>
      </c>
      <c r="AE54" s="25">
        <f>T54-HLOOKUP(X54,Feuil1!$C$1:$BL$10,5,0)</f>
        <v>85</v>
      </c>
      <c r="AF54" s="25">
        <f>T54-HLOOKUP(X54,Feuil1!$C$1:$BL$10,6,0)</f>
        <v>60</v>
      </c>
      <c r="AG54" s="25">
        <f>T54-HLOOKUP(X54,Feuil1!$C$1:$BL$10,7,0)</f>
        <v>30</v>
      </c>
      <c r="AH54" s="25">
        <f>T54-HLOOKUP(X54,Feuil1!$C$1:$BL$10,8,0)</f>
        <v>10</v>
      </c>
      <c r="AI54" s="25">
        <f>T54-HLOOKUP(X54,Feuil1!$C$1:$BL$10,9,0)</f>
        <v>-10</v>
      </c>
      <c r="AJ54" s="67">
        <f>T54-HLOOKUP(X54,Feuil1!$C$1:$BL$10,10,0)</f>
        <v>-35</v>
      </c>
      <c r="AK54"/>
      <c r="AL54"/>
      <c r="AM54"/>
      <c r="AN54"/>
      <c r="AO54"/>
      <c r="AP54"/>
      <c r="AQ54" s="68" t="str">
        <f t="shared" si="0"/>
        <v>INTB +</v>
      </c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1">
      <c r="A55" s="69" t="s">
        <v>229</v>
      </c>
      <c r="B55" s="70" t="s">
        <v>110</v>
      </c>
      <c r="C55" s="71" t="s">
        <v>145</v>
      </c>
      <c r="D55" s="72">
        <v>7</v>
      </c>
      <c r="E55" s="73">
        <v>158481</v>
      </c>
      <c r="F55" s="74" t="s">
        <v>308</v>
      </c>
      <c r="G55" s="74" t="s">
        <v>309</v>
      </c>
      <c r="H55" s="119">
        <v>1991</v>
      </c>
      <c r="I55" s="76">
        <v>90.1</v>
      </c>
      <c r="J55" s="71" t="s">
        <v>155</v>
      </c>
      <c r="K55" s="77" t="s">
        <v>109</v>
      </c>
      <c r="L55" s="78">
        <v>125</v>
      </c>
      <c r="M55" s="78">
        <v>-130</v>
      </c>
      <c r="N55" s="78">
        <v>135</v>
      </c>
      <c r="O55" s="79">
        <f t="shared" si="7"/>
        <v>135</v>
      </c>
      <c r="P55" s="78">
        <v>165</v>
      </c>
      <c r="Q55" s="78">
        <v>170</v>
      </c>
      <c r="R55" s="78">
        <v>177</v>
      </c>
      <c r="S55" s="79">
        <f t="shared" si="8"/>
        <v>177</v>
      </c>
      <c r="T55" s="80">
        <f t="shared" si="9"/>
        <v>312</v>
      </c>
      <c r="U55" s="81"/>
      <c r="V55" s="82" t="str">
        <f t="shared" si="10"/>
        <v>INTB +</v>
      </c>
      <c r="W55" s="83">
        <f t="shared" si="11"/>
        <v>2</v>
      </c>
      <c r="X55" s="84" t="str">
        <f>IF(I55="","",IF(A55="H",IF(OR(H55="SEN",H55&lt;1996),VLOOKUP(I55,Feuil1!$A$11:$G$29,6),IF(AND(H55&gt;1995,H55&lt;1999),VLOOKUP(I55,Feuil1!$A$11:$G$29,5),IF(AND(H55&gt;1998,H55&lt;2001),VLOOKUP(I55,Feuil1!$A$11:$G$29,4),IF(AND(H55&gt;2000,H55&lt;2003),VLOOKUP(I55,Feuil1!$A$11:$G$29,3),VLOOKUP(I55,Feuil1!$A$11:$G$29,2))))),IF(OR(H55="SEN",H55&lt;1996),VLOOKUP(I55,Feuil1!$G$11:$L$25,6),IF(AND(H55&gt;1995,H55&lt;1999),VLOOKUP(I55,Feuil1!$G$11:$L$25,5),IF(AND(H55&gt;1998,H55&lt;2001),VLOOKUP(I55,Feuil1!$G$11:$L$25,4),IF(AND(H55&gt;2000,H55&lt;2003),VLOOKUP(I55,Feuil1!$G$11:$L$25,3),VLOOKUP(I55,Feuil1!$G$11:$L$25,2)))))))</f>
        <v>S94</v>
      </c>
      <c r="Y55" s="85">
        <f t="shared" si="12"/>
        <v>362.65682847235973</v>
      </c>
      <c r="Z55" s="66"/>
      <c r="AA55" s="66" t="s">
        <v>77</v>
      </c>
      <c r="AB55" s="25">
        <f>T55-HLOOKUP(X55,Feuil1!$C$1:$BL$10,2,0)</f>
        <v>142</v>
      </c>
      <c r="AC55" s="25">
        <f>T55-HLOOKUP(X55,Feuil1!$C$1:$BL$10,3,0)</f>
        <v>122</v>
      </c>
      <c r="AD55" s="25">
        <f>T55-HLOOKUP(X55,Feuil1!$C$1:$BL$10,4,0)</f>
        <v>97</v>
      </c>
      <c r="AE55" s="25">
        <f>T55-HLOOKUP(X55,Feuil1!$C$1:$BL$10,5,0)</f>
        <v>77</v>
      </c>
      <c r="AF55" s="25">
        <f>T55-HLOOKUP(X55,Feuil1!$C$1:$BL$10,6,0)</f>
        <v>52</v>
      </c>
      <c r="AG55" s="25">
        <f>T55-HLOOKUP(X55,Feuil1!$C$1:$BL$10,7,0)</f>
        <v>22</v>
      </c>
      <c r="AH55" s="25">
        <f>T55-HLOOKUP(X55,Feuil1!$C$1:$BL$10,8,0)</f>
        <v>2</v>
      </c>
      <c r="AI55" s="25">
        <f>T55-HLOOKUP(X55,Feuil1!$C$1:$BL$10,9,0)</f>
        <v>-18</v>
      </c>
      <c r="AJ55" s="67">
        <f>T55-HLOOKUP(X55,Feuil1!$C$1:$BL$10,10,0)</f>
        <v>-43</v>
      </c>
      <c r="AK55"/>
      <c r="AL55"/>
      <c r="AM55"/>
      <c r="AN55"/>
      <c r="AO55"/>
      <c r="AP55"/>
      <c r="AQ55" s="68" t="str">
        <f t="shared" si="0"/>
        <v>INTB +</v>
      </c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 customHeight="1">
      <c r="A56" s="49"/>
      <c r="B56" s="50"/>
      <c r="C56" s="51"/>
      <c r="D56" s="52"/>
      <c r="E56" s="53"/>
      <c r="F56" s="54"/>
      <c r="G56" s="54"/>
      <c r="H56" s="55"/>
      <c r="I56" s="56"/>
      <c r="J56" s="51"/>
      <c r="K56" s="57"/>
      <c r="L56" s="58"/>
      <c r="M56" s="58"/>
      <c r="N56" s="58"/>
      <c r="O56" s="59"/>
      <c r="P56" s="58"/>
      <c r="Q56" s="58"/>
      <c r="R56" s="58"/>
      <c r="S56" s="59"/>
      <c r="T56" s="60"/>
      <c r="U56" s="61"/>
      <c r="V56" s="62"/>
      <c r="W56" s="63"/>
      <c r="X56" s="64"/>
      <c r="Y56" s="65"/>
      <c r="Z56" s="66"/>
      <c r="AA56" s="66" t="s">
        <v>77</v>
      </c>
      <c r="AB56" s="25" t="e">
        <f>T56-HLOOKUP(X56,Feuil1!$C$1:$BL$10,2,0)</f>
        <v>#N/A</v>
      </c>
      <c r="AC56" s="25" t="e">
        <f>T56-HLOOKUP(X56,Feuil1!$C$1:$BL$10,3,0)</f>
        <v>#N/A</v>
      </c>
      <c r="AD56" s="25" t="e">
        <f>T56-HLOOKUP(X56,Feuil1!$C$1:$BL$10,4,0)</f>
        <v>#N/A</v>
      </c>
      <c r="AE56" s="25" t="e">
        <f>T56-HLOOKUP(X56,Feuil1!$C$1:$BL$10,5,0)</f>
        <v>#N/A</v>
      </c>
      <c r="AF56" s="25" t="e">
        <f>T56-HLOOKUP(X56,Feuil1!$C$1:$BL$10,6,0)</f>
        <v>#N/A</v>
      </c>
      <c r="AG56" s="25" t="e">
        <f>T56-HLOOKUP(X56,Feuil1!$C$1:$BL$10,7,0)</f>
        <v>#N/A</v>
      </c>
      <c r="AH56" s="25" t="e">
        <f>T56-HLOOKUP(X56,Feuil1!$C$1:$BL$10,8,0)</f>
        <v>#N/A</v>
      </c>
      <c r="AI56" s="25" t="e">
        <f>T56-HLOOKUP(X56,Feuil1!$C$1:$BL$10,9,0)</f>
        <v>#N/A</v>
      </c>
      <c r="AJ56" s="67" t="e">
        <f>T56-HLOOKUP(X56,Feuil1!$C$1:$BL$10,10,0)</f>
        <v>#N/A</v>
      </c>
      <c r="AK56"/>
      <c r="AL56"/>
      <c r="AM56"/>
      <c r="AN56"/>
      <c r="AO56"/>
      <c r="AP56"/>
      <c r="AQ56" s="68" t="e">
        <f t="shared" si="0"/>
        <v>#N/A</v>
      </c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1">
      <c r="A57" s="69" t="s">
        <v>229</v>
      </c>
      <c r="B57" s="70" t="s">
        <v>110</v>
      </c>
      <c r="C57" s="71" t="s">
        <v>254</v>
      </c>
      <c r="D57" s="72">
        <v>1</v>
      </c>
      <c r="E57" s="73">
        <v>79289</v>
      </c>
      <c r="F57" s="74" t="s">
        <v>310</v>
      </c>
      <c r="G57" s="74" t="s">
        <v>311</v>
      </c>
      <c r="H57" s="75">
        <v>1981</v>
      </c>
      <c r="I57" s="76">
        <v>104.08</v>
      </c>
      <c r="J57" s="71" t="s">
        <v>312</v>
      </c>
      <c r="K57" s="77" t="s">
        <v>109</v>
      </c>
      <c r="L57" s="78">
        <v>153</v>
      </c>
      <c r="M57" s="78">
        <v>-157</v>
      </c>
      <c r="N57" s="78">
        <v>157</v>
      </c>
      <c r="O57" s="79">
        <f>IF(H57="","",IF(MAXA(L57:N57)&lt;=0,0,MAXA(L57:N57)))</f>
        <v>157</v>
      </c>
      <c r="P57" s="78">
        <v>194</v>
      </c>
      <c r="Q57" s="78">
        <v>-199</v>
      </c>
      <c r="R57" s="78">
        <v>-199</v>
      </c>
      <c r="S57" s="79">
        <f>IF(H57="","",IF(MAXA(P57:R57)&lt;=0,0,MAXA(P57:R57)))</f>
        <v>194</v>
      </c>
      <c r="T57" s="80">
        <f>IF(H57="","",IF(OR(O57=0,S57=0),0,O57+S57))</f>
        <v>351</v>
      </c>
      <c r="U57" s="81"/>
      <c r="V57" s="82" t="str">
        <f>IF(H57="","",AQ57)</f>
        <v>INTA +</v>
      </c>
      <c r="W57" s="83">
        <f>IF(AJ57&gt;=0,AJ57,IF(AI57&gt;=0,AI57,IF(AH57&gt;=0,AH57,IF(AG57&gt;=0,AG57,IF(AF57&gt;=0,AF57,IF(AE57&gt;=0,AE57,IF(AD57&gt;=0,AD57,IF(AC57&gt;=0,AC57,AB57))))))))</f>
        <v>6</v>
      </c>
      <c r="X57" s="84" t="str">
        <f>IF(I57="","",IF(A57="H",IF(OR(H57="SEN",H57&lt;1996),VLOOKUP(I57,Feuil1!$A$11:$G$29,6),IF(AND(H57&gt;1995,H57&lt;1999),VLOOKUP(I57,Feuil1!$A$11:$G$29,5),IF(AND(H57&gt;1998,H57&lt;2001),VLOOKUP(I57,Feuil1!$A$11:$G$29,4),IF(AND(H57&gt;2000,H57&lt;2003),VLOOKUP(I57,Feuil1!$A$11:$G$29,3),VLOOKUP(I57,Feuil1!$A$11:$G$29,2))))),IF(OR(H57="SEN",H57&lt;1996),VLOOKUP(I57,Feuil1!$G$11:$L$25,6),IF(AND(H57&gt;1995,H57&lt;1999),VLOOKUP(I57,Feuil1!$G$11:$L$25,5),IF(AND(H57&gt;1998,H57&lt;2001),VLOOKUP(I57,Feuil1!$G$11:$L$25,4),IF(AND(H57&gt;2000,H57&lt;2003),VLOOKUP(I57,Feuil1!$G$11:$L$25,3),VLOOKUP(I57,Feuil1!$G$11:$L$25,2)))))))</f>
        <v>S105</v>
      </c>
      <c r="Y57" s="85">
        <f>IF(I57="","",IF(A57="H",10^(0.794358141*LOG(I57/174.393)^2)*T57,IF(A57="F",10^(0.89726074*LOG(I57/148.026)^2)*T57,"")))</f>
        <v>384.7887968995834</v>
      </c>
      <c r="Z57" s="66"/>
      <c r="AA57" s="66" t="s">
        <v>77</v>
      </c>
      <c r="AB57" s="25">
        <f>T57-HLOOKUP(X57,Feuil1!$C$1:$BL$10,2,0)</f>
        <v>176</v>
      </c>
      <c r="AC57" s="25">
        <f>T57-HLOOKUP(X57,Feuil1!$C$1:$BL$10,3,0)</f>
        <v>156</v>
      </c>
      <c r="AD57" s="25">
        <f>T57-HLOOKUP(X57,Feuil1!$C$1:$BL$10,4,0)</f>
        <v>131</v>
      </c>
      <c r="AE57" s="25">
        <f>T57-HLOOKUP(X57,Feuil1!$C$1:$BL$10,5,0)</f>
        <v>106</v>
      </c>
      <c r="AF57" s="25">
        <f>T57-HLOOKUP(X57,Feuil1!$C$1:$BL$10,6,0)</f>
        <v>81</v>
      </c>
      <c r="AG57" s="25">
        <f>T57-HLOOKUP(X57,Feuil1!$C$1:$BL$10,7,0)</f>
        <v>51</v>
      </c>
      <c r="AH57" s="25">
        <f>T57-HLOOKUP(X57,Feuil1!$C$1:$BL$10,8,0)</f>
        <v>26</v>
      </c>
      <c r="AI57" s="25">
        <f>T57-HLOOKUP(X57,Feuil1!$C$1:$BL$10,9,0)</f>
        <v>6</v>
      </c>
      <c r="AJ57" s="67">
        <f>T57-HLOOKUP(X57,Feuil1!$C$1:$BL$10,10,0)</f>
        <v>-14</v>
      </c>
      <c r="AK57"/>
      <c r="AL57"/>
      <c r="AM57"/>
      <c r="AN57"/>
      <c r="AO57"/>
      <c r="AP57"/>
      <c r="AQ57" s="68" t="str">
        <f t="shared" si="0"/>
        <v>INTA +</v>
      </c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21">
      <c r="A58" s="69" t="s">
        <v>229</v>
      </c>
      <c r="B58" s="103" t="s">
        <v>110</v>
      </c>
      <c r="C58" s="104" t="s">
        <v>273</v>
      </c>
      <c r="D58" s="105">
        <v>2</v>
      </c>
      <c r="E58" s="106">
        <v>21791</v>
      </c>
      <c r="F58" s="107" t="s">
        <v>301</v>
      </c>
      <c r="G58" s="107" t="s">
        <v>302</v>
      </c>
      <c r="H58" s="108">
        <v>1975</v>
      </c>
      <c r="I58" s="109">
        <v>94.65</v>
      </c>
      <c r="J58" s="104" t="s">
        <v>276</v>
      </c>
      <c r="K58" s="110" t="s">
        <v>109</v>
      </c>
      <c r="L58" s="111">
        <v>150</v>
      </c>
      <c r="M58" s="111">
        <v>155</v>
      </c>
      <c r="N58" s="111">
        <v>-160</v>
      </c>
      <c r="O58" s="112">
        <f>IF(H58="","",IF(MAXA(L58:N58)&lt;=0,0,MAXA(L58:N58)))</f>
        <v>155</v>
      </c>
      <c r="P58" s="111">
        <v>184</v>
      </c>
      <c r="Q58" s="111">
        <v>-190</v>
      </c>
      <c r="R58" s="111">
        <v>190</v>
      </c>
      <c r="S58" s="112">
        <f>IF(H58="","",IF(MAXA(P58:R58)&lt;=0,0,MAXA(P58:R58)))</f>
        <v>190</v>
      </c>
      <c r="T58" s="113">
        <f>IF(H58="","",IF(OR(O58=0,S58=0),0,O58+S58))</f>
        <v>345</v>
      </c>
      <c r="U58" s="114"/>
      <c r="V58" s="115" t="str">
        <f>IF(H58="","",AQ58)</f>
        <v>INTA +</v>
      </c>
      <c r="W58" s="116">
        <f>IF(AJ58&gt;=0,AJ58,IF(AI58&gt;=0,AI58,IF(AH58&gt;=0,AH58,IF(AG58&gt;=0,AG58,IF(AF58&gt;=0,AF58,IF(AE58&gt;=0,AE58,IF(AD58&gt;=0,AD58,IF(AC58&gt;=0,AC58,AB58))))))))</f>
        <v>0</v>
      </c>
      <c r="X58" s="117" t="str">
        <f>IF(I58="","",IF(A58="H",IF(OR(H58="SEN",H58&lt;1996),VLOOKUP(I58,Feuil1!$A$11:$G$29,6),IF(AND(H58&gt;1995,H58&lt;1999),VLOOKUP(I58,Feuil1!$A$11:$G$29,5),IF(AND(H58&gt;1998,H58&lt;2001),VLOOKUP(I58,Feuil1!$A$11:$G$29,4),IF(AND(H58&gt;2000,H58&lt;2003),VLOOKUP(I58,Feuil1!$A$11:$G$29,3),VLOOKUP(I58,Feuil1!$A$11:$G$29,2))))),IF(OR(H58="SEN",H58&lt;1996),VLOOKUP(I58,Feuil1!$G$11:$L$25,6),IF(AND(H58&gt;1995,H58&lt;1999),VLOOKUP(I58,Feuil1!$G$11:$L$25,5),IF(AND(H58&gt;1998,H58&lt;2001),VLOOKUP(I58,Feuil1!$G$11:$L$25,4),IF(AND(H58&gt;2000,H58&lt;2003),VLOOKUP(I58,Feuil1!$G$11:$L$25,3),VLOOKUP(I58,Feuil1!$G$11:$L$25,2)))))))</f>
        <v>S105</v>
      </c>
      <c r="Y58" s="85">
        <f>IF(I58="","",IF(A58="H",10^(0.794358141*LOG(I58/174.393)^2)*T58,IF(A58="F",10^(0.89726074*LOG(I58/148.026)^2)*T58,"")))</f>
        <v>392.44154900241637</v>
      </c>
      <c r="Z58" s="66"/>
      <c r="AA58" s="66" t="s">
        <v>77</v>
      </c>
      <c r="AB58" s="25">
        <f>T58-HLOOKUP(X58,Feuil1!$C$1:$BL$10,2,0)</f>
        <v>170</v>
      </c>
      <c r="AC58" s="25">
        <f>T58-HLOOKUP(X58,Feuil1!$C$1:$BL$10,3,0)</f>
        <v>150</v>
      </c>
      <c r="AD58" s="25">
        <f>T58-HLOOKUP(X58,Feuil1!$C$1:$BL$10,4,0)</f>
        <v>125</v>
      </c>
      <c r="AE58" s="25">
        <f>T58-HLOOKUP(X58,Feuil1!$C$1:$BL$10,5,0)</f>
        <v>100</v>
      </c>
      <c r="AF58" s="25">
        <f>T58-HLOOKUP(X58,Feuil1!$C$1:$BL$10,6,0)</f>
        <v>75</v>
      </c>
      <c r="AG58" s="25">
        <f>T58-HLOOKUP(X58,Feuil1!$C$1:$BL$10,7,0)</f>
        <v>45</v>
      </c>
      <c r="AH58" s="25">
        <f>T58-HLOOKUP(X58,Feuil1!$C$1:$BL$10,8,0)</f>
        <v>20</v>
      </c>
      <c r="AI58" s="25">
        <f>T58-HLOOKUP(X58,Feuil1!$C$1:$BL$10,9,0)</f>
        <v>0</v>
      </c>
      <c r="AJ58" s="67">
        <f>T58-HLOOKUP(X58,Feuil1!$C$1:$BL$10,10,0)</f>
        <v>-20</v>
      </c>
      <c r="AK58"/>
      <c r="AL58"/>
      <c r="AM58"/>
      <c r="AN58"/>
      <c r="AO58"/>
      <c r="AP58"/>
      <c r="AQ58" s="68" t="str">
        <f t="shared" si="0"/>
        <v>INTA +</v>
      </c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1">
      <c r="A59" s="69" t="s">
        <v>229</v>
      </c>
      <c r="B59" s="103" t="s">
        <v>128</v>
      </c>
      <c r="C59" s="104" t="s">
        <v>129</v>
      </c>
      <c r="D59" s="105">
        <v>3</v>
      </c>
      <c r="E59" s="106">
        <v>124862</v>
      </c>
      <c r="F59" s="107" t="s">
        <v>303</v>
      </c>
      <c r="G59" s="107" t="s">
        <v>304</v>
      </c>
      <c r="H59" s="108">
        <v>1990</v>
      </c>
      <c r="I59" s="109">
        <v>95</v>
      </c>
      <c r="J59" s="104" t="s">
        <v>253</v>
      </c>
      <c r="K59" s="110" t="s">
        <v>109</v>
      </c>
      <c r="L59" s="111">
        <v>150</v>
      </c>
      <c r="M59" s="111">
        <v>155</v>
      </c>
      <c r="N59" s="111">
        <v>160</v>
      </c>
      <c r="O59" s="112">
        <f>IF(H59="","",IF(MAXA(L59:N59)&lt;=0,0,MAXA(L59:N59)))</f>
        <v>160</v>
      </c>
      <c r="P59" s="111">
        <v>180</v>
      </c>
      <c r="Q59" s="111" t="s">
        <v>300</v>
      </c>
      <c r="R59" s="111" t="s">
        <v>300</v>
      </c>
      <c r="S59" s="112">
        <f>IF(H59="","",IF(MAXA(P59:R59)&lt;=0,0,MAXA(P59:R59)))</f>
        <v>180</v>
      </c>
      <c r="T59" s="113">
        <f>IF(H59="","",IF(OR(O59=0,S59=0),0,O59+S59))</f>
        <v>340</v>
      </c>
      <c r="U59" s="114"/>
      <c r="V59" s="115" t="str">
        <f>IF(H59="","",AQ59)</f>
        <v>INTB +</v>
      </c>
      <c r="W59" s="116">
        <f>IF(AJ59&gt;=0,AJ59,IF(AI59&gt;=0,AI59,IF(AH59&gt;=0,AH59,IF(AG59&gt;=0,AG59,IF(AF59&gt;=0,AF59,IF(AE59&gt;=0,AE59,IF(AD59&gt;=0,AD59,IF(AC59&gt;=0,AC59,AB59))))))))</f>
        <v>15</v>
      </c>
      <c r="X59" s="117" t="str">
        <f>IF(I59="","",IF(A59="H",IF(OR(H59="SEN",H59&lt;1996),VLOOKUP(I59,Feuil1!$A$11:$G$29,6),IF(AND(H59&gt;1995,H59&lt;1999),VLOOKUP(I59,Feuil1!$A$11:$G$29,5),IF(AND(H59&gt;1998,H59&lt;2001),VLOOKUP(I59,Feuil1!$A$11:$G$29,4),IF(AND(H59&gt;2000,H59&lt;2003),VLOOKUP(I59,Feuil1!$A$11:$G$29,3),VLOOKUP(I59,Feuil1!$A$11:$G$29,2))))),IF(OR(H59="SEN",H59&lt;1996),VLOOKUP(I59,Feuil1!$G$11:$L$25,6),IF(AND(H59&gt;1995,H59&lt;1999),VLOOKUP(I59,Feuil1!$G$11:$L$25,5),IF(AND(H59&gt;1998,H59&lt;2001),VLOOKUP(I59,Feuil1!$G$11:$L$25,4),IF(AND(H59&gt;2000,H59&lt;2003),VLOOKUP(I59,Feuil1!$G$11:$L$25,3),VLOOKUP(I59,Feuil1!$G$11:$L$25,2)))))))</f>
        <v>S105</v>
      </c>
      <c r="Y59" s="85">
        <f>IF(I59="","",IF(A59="H",10^(0.794358141*LOG(I59/174.393)^2)*T59,IF(A59="F",10^(0.89726074*LOG(I59/148.026)^2)*T59,"")))</f>
        <v>386.15434952998487</v>
      </c>
      <c r="Z59" s="66"/>
      <c r="AA59" s="66" t="s">
        <v>77</v>
      </c>
      <c r="AB59" s="25">
        <f>T59-HLOOKUP(X59,Feuil1!$C$1:$BL$10,2,0)</f>
        <v>165</v>
      </c>
      <c r="AC59" s="25">
        <f>T59-HLOOKUP(X59,Feuil1!$C$1:$BL$10,3,0)</f>
        <v>145</v>
      </c>
      <c r="AD59" s="25">
        <f>T59-HLOOKUP(X59,Feuil1!$C$1:$BL$10,4,0)</f>
        <v>120</v>
      </c>
      <c r="AE59" s="25">
        <f>T59-HLOOKUP(X59,Feuil1!$C$1:$BL$10,5,0)</f>
        <v>95</v>
      </c>
      <c r="AF59" s="25">
        <f>T59-HLOOKUP(X59,Feuil1!$C$1:$BL$10,6,0)</f>
        <v>70</v>
      </c>
      <c r="AG59" s="25">
        <f>T59-HLOOKUP(X59,Feuil1!$C$1:$BL$10,7,0)</f>
        <v>40</v>
      </c>
      <c r="AH59" s="25">
        <f>T59-HLOOKUP(X59,Feuil1!$C$1:$BL$10,8,0)</f>
        <v>15</v>
      </c>
      <c r="AI59" s="25">
        <f>T59-HLOOKUP(X59,Feuil1!$C$1:$BL$10,9,0)</f>
        <v>-5</v>
      </c>
      <c r="AJ59" s="67">
        <f>T59-HLOOKUP(X59,Feuil1!$C$1:$BL$10,10,0)</f>
        <v>-25</v>
      </c>
      <c r="AK59"/>
      <c r="AL59"/>
      <c r="AM59"/>
      <c r="AN59"/>
      <c r="AO59"/>
      <c r="AP59"/>
      <c r="AQ59" s="68" t="str">
        <f t="shared" si="0"/>
        <v>INTB +</v>
      </c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21">
      <c r="A60" s="86"/>
      <c r="B60" s="87"/>
      <c r="C60" s="88"/>
      <c r="D60" s="89"/>
      <c r="E60" s="90"/>
      <c r="F60" s="91"/>
      <c r="G60" s="91"/>
      <c r="H60" s="92"/>
      <c r="I60" s="93"/>
      <c r="J60" s="88"/>
      <c r="K60" s="94"/>
      <c r="L60" s="95"/>
      <c r="M60" s="95"/>
      <c r="N60" s="95"/>
      <c r="O60" s="96"/>
      <c r="P60" s="95"/>
      <c r="Q60" s="95"/>
      <c r="R60" s="95"/>
      <c r="S60" s="96"/>
      <c r="T60" s="97"/>
      <c r="U60" s="98"/>
      <c r="V60" s="99"/>
      <c r="W60" s="100"/>
      <c r="X60" s="101"/>
      <c r="Y60" s="102"/>
      <c r="Z60" s="66"/>
      <c r="AA60" s="66" t="s">
        <v>77</v>
      </c>
      <c r="AB60" s="25" t="e">
        <f>T60-HLOOKUP(X60,Feuil1!$C$1:$BL$10,2,0)</f>
        <v>#N/A</v>
      </c>
      <c r="AC60" s="25" t="e">
        <f>T60-HLOOKUP(X60,Feuil1!$C$1:$BL$10,3,0)</f>
        <v>#N/A</v>
      </c>
      <c r="AD60" s="25" t="e">
        <f>T60-HLOOKUP(X60,Feuil1!$C$1:$BL$10,4,0)</f>
        <v>#N/A</v>
      </c>
      <c r="AE60" s="25" t="e">
        <f>T60-HLOOKUP(X60,Feuil1!$C$1:$BL$10,5,0)</f>
        <v>#N/A</v>
      </c>
      <c r="AF60" s="25" t="e">
        <f>T60-HLOOKUP(X60,Feuil1!$C$1:$BL$10,6,0)</f>
        <v>#N/A</v>
      </c>
      <c r="AG60" s="25" t="e">
        <f>T60-HLOOKUP(X60,Feuil1!$C$1:$BL$10,7,0)</f>
        <v>#N/A</v>
      </c>
      <c r="AH60" s="25" t="e">
        <f>T60-HLOOKUP(X60,Feuil1!$C$1:$BL$10,8,0)</f>
        <v>#N/A</v>
      </c>
      <c r="AI60" s="25" t="e">
        <f>T60-HLOOKUP(X60,Feuil1!$C$1:$BL$10,9,0)</f>
        <v>#N/A</v>
      </c>
      <c r="AJ60" s="67" t="e">
        <f>T60-HLOOKUP(X60,Feuil1!$C$1:$BL$10,10,0)</f>
        <v>#N/A</v>
      </c>
      <c r="AK60"/>
      <c r="AL60"/>
      <c r="AM60"/>
      <c r="AN60"/>
      <c r="AO60"/>
      <c r="AP60"/>
      <c r="AQ60" s="68" t="e">
        <f t="shared" si="0"/>
        <v>#N/A</v>
      </c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.75">
      <c r="A61" s="120"/>
      <c r="B61" s="121"/>
      <c r="C61" s="121"/>
      <c r="D61" s="121"/>
      <c r="E61" s="122"/>
      <c r="F61" s="123"/>
      <c r="G61" s="124"/>
      <c r="H61" s="124"/>
      <c r="I61" s="124"/>
      <c r="J61" s="124"/>
      <c r="K61" s="124"/>
      <c r="L61" s="125"/>
      <c r="M61" s="126" t="s">
        <v>77</v>
      </c>
      <c r="N61" s="126" t="s">
        <v>77</v>
      </c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66"/>
      <c r="AA61" s="66" t="s">
        <v>77</v>
      </c>
      <c r="AB61" s="25" t="e">
        <f>T61-HLOOKUP(X61,Feuil1!$C$1:$BL$10,2,0)</f>
        <v>#N/A</v>
      </c>
      <c r="AC61" s="25" t="e">
        <f>T61-HLOOKUP(X61,Feuil1!$C$1:$BL$10,3,0)</f>
        <v>#N/A</v>
      </c>
      <c r="AD61" s="25" t="e">
        <f>T61-HLOOKUP(X61,Feuil1!$C$1:$BL$10,4,0)</f>
        <v>#N/A</v>
      </c>
      <c r="AE61" s="25" t="e">
        <f>T61-HLOOKUP(X61,Feuil1!$C$1:$BL$10,5,0)</f>
        <v>#N/A</v>
      </c>
      <c r="AF61" s="25" t="e">
        <f>T61-HLOOKUP(X61,Feuil1!$C$1:$BL$10,6,0)</f>
        <v>#N/A</v>
      </c>
      <c r="AG61" s="25" t="e">
        <f>T61-HLOOKUP(X61,Feuil1!$C$1:$BL$10,7,0)</f>
        <v>#N/A</v>
      </c>
      <c r="AH61" s="25" t="e">
        <f>T61-HLOOKUP(X61,Feuil1!$C$1:$BL$10,8,0)</f>
        <v>#N/A</v>
      </c>
      <c r="AI61" s="25" t="e">
        <f>T61-HLOOKUP(X61,Feuil1!$C$1:$BL$10,9,0)</f>
        <v>#N/A</v>
      </c>
      <c r="AJ61" s="67" t="e">
        <f>T61-HLOOKUP(X61,Feuil1!$C$1:$BL$10,10,0)</f>
        <v>#N/A</v>
      </c>
      <c r="AK61"/>
      <c r="AL61"/>
      <c r="AM61"/>
      <c r="AN61"/>
      <c r="AO61"/>
      <c r="AP61"/>
      <c r="AQ61" s="68" t="e">
        <f t="shared" si="0"/>
        <v>#N/A</v>
      </c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.75">
      <c r="A62" s="120"/>
      <c r="B62" s="120"/>
      <c r="C62" s="120"/>
      <c r="D62" s="127"/>
      <c r="E62" s="120"/>
      <c r="F62"/>
      <c r="G62"/>
      <c r="H62" s="128" t="s">
        <v>77</v>
      </c>
      <c r="I62"/>
      <c r="J62" s="129"/>
      <c r="K62"/>
      <c r="L62"/>
      <c r="M62"/>
      <c r="N62"/>
      <c r="O62"/>
      <c r="P62"/>
      <c r="Q62"/>
      <c r="R62"/>
      <c r="S62"/>
      <c r="T62"/>
      <c r="U62"/>
      <c r="V62"/>
      <c r="W62" s="130"/>
      <c r="X62" s="129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.75">
      <c r="A63" s="120"/>
      <c r="B63" s="120"/>
      <c r="C63" s="120"/>
      <c r="D63" s="127"/>
      <c r="E63" s="120"/>
      <c r="F63"/>
      <c r="G63"/>
      <c r="H63" s="128" t="s">
        <v>77</v>
      </c>
      <c r="I63"/>
      <c r="J63" s="129"/>
      <c r="K63"/>
      <c r="L63"/>
      <c r="M63"/>
      <c r="N63"/>
      <c r="O63"/>
      <c r="P63"/>
      <c r="Q63"/>
      <c r="R63"/>
      <c r="S63"/>
      <c r="T63"/>
      <c r="U63"/>
      <c r="V63"/>
      <c r="W63" s="130"/>
      <c r="X63" s="129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.75">
      <c r="A64" s="120"/>
      <c r="B64" s="120"/>
      <c r="C64" s="120"/>
      <c r="D64" s="127"/>
      <c r="E64" s="120"/>
      <c r="F64"/>
      <c r="G64"/>
      <c r="H64" s="128" t="s">
        <v>77</v>
      </c>
      <c r="I64"/>
      <c r="J64" s="129"/>
      <c r="K64"/>
      <c r="L64"/>
      <c r="M64"/>
      <c r="N64"/>
      <c r="O64"/>
      <c r="P64"/>
      <c r="Q64"/>
      <c r="R64"/>
      <c r="S64"/>
      <c r="T64"/>
      <c r="U64"/>
      <c r="V64"/>
      <c r="W64" s="130"/>
      <c r="X64" s="129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.75">
      <c r="A65" s="120"/>
      <c r="B65" s="120"/>
      <c r="C65" s="120"/>
      <c r="D65" s="127"/>
      <c r="E65" s="120"/>
      <c r="F65"/>
      <c r="G65"/>
      <c r="H65" s="128" t="s">
        <v>77</v>
      </c>
      <c r="I65"/>
      <c r="J65" s="129"/>
      <c r="K65"/>
      <c r="L65"/>
      <c r="M65"/>
      <c r="N65"/>
      <c r="O65"/>
      <c r="P65"/>
      <c r="Q65"/>
      <c r="R65"/>
      <c r="S65"/>
      <c r="T65"/>
      <c r="U65"/>
      <c r="V65"/>
      <c r="W65" s="130"/>
      <c r="X65" s="129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.75">
      <c r="A66" s="120"/>
      <c r="B66" s="120"/>
      <c r="C66" s="120"/>
      <c r="D66" s="127"/>
      <c r="E66" s="120"/>
      <c r="F66"/>
      <c r="G66"/>
      <c r="H66" s="128" t="s">
        <v>77</v>
      </c>
      <c r="I66"/>
      <c r="J66" s="129"/>
      <c r="K66"/>
      <c r="L66"/>
      <c r="M66"/>
      <c r="N66"/>
      <c r="O66"/>
      <c r="P66"/>
      <c r="Q66"/>
      <c r="R66"/>
      <c r="S66"/>
      <c r="T66"/>
      <c r="U66"/>
      <c r="V66"/>
      <c r="W66" s="130"/>
      <c r="X66" s="129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.75">
      <c r="A67" s="120"/>
      <c r="B67" s="120"/>
      <c r="C67" s="120"/>
      <c r="D67" s="127"/>
      <c r="E67" s="120"/>
      <c r="F67"/>
      <c r="G67"/>
      <c r="H67" s="128" t="s">
        <v>77</v>
      </c>
      <c r="I67"/>
      <c r="J67" s="129"/>
      <c r="K67"/>
      <c r="L67"/>
      <c r="M67"/>
      <c r="N67"/>
      <c r="O67"/>
      <c r="P67"/>
      <c r="Q67"/>
      <c r="R67"/>
      <c r="S67"/>
      <c r="T67"/>
      <c r="U67"/>
      <c r="V67"/>
      <c r="W67" s="130"/>
      <c r="X67" s="129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.75">
      <c r="A68" s="120"/>
      <c r="B68" s="120"/>
      <c r="C68" s="120"/>
      <c r="D68" s="127"/>
      <c r="E68" s="120"/>
      <c r="F68"/>
      <c r="G68"/>
      <c r="H68" s="128" t="s">
        <v>77</v>
      </c>
      <c r="I68"/>
      <c r="J68" s="129"/>
      <c r="K68"/>
      <c r="L68"/>
      <c r="M68"/>
      <c r="N68"/>
      <c r="O68"/>
      <c r="P68"/>
      <c r="Q68"/>
      <c r="R68"/>
      <c r="S68"/>
      <c r="T68"/>
      <c r="U68"/>
      <c r="V68"/>
      <c r="W68" s="130"/>
      <c r="X68" s="129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5.75">
      <c r="A69" s="120"/>
      <c r="B69" s="120"/>
      <c r="C69" s="120"/>
      <c r="D69" s="127"/>
      <c r="E69" s="120"/>
      <c r="F69"/>
      <c r="G69"/>
      <c r="H69" s="128" t="s">
        <v>77</v>
      </c>
      <c r="I69"/>
      <c r="J69" s="129"/>
      <c r="K69"/>
      <c r="L69"/>
      <c r="M69"/>
      <c r="N69"/>
      <c r="O69"/>
      <c r="P69"/>
      <c r="Q69"/>
      <c r="R69"/>
      <c r="S69"/>
      <c r="T69"/>
      <c r="U69"/>
      <c r="V69"/>
      <c r="W69" s="130"/>
      <c r="X69" s="12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5.75">
      <c r="A70" s="120"/>
      <c r="B70" s="120"/>
      <c r="C70" s="120"/>
      <c r="D70" s="127"/>
      <c r="E70" s="120"/>
      <c r="F70"/>
      <c r="G70"/>
      <c r="H70" s="128" t="s">
        <v>77</v>
      </c>
      <c r="I70"/>
      <c r="J70" s="129"/>
      <c r="K70"/>
      <c r="L70"/>
      <c r="M70"/>
      <c r="N70"/>
      <c r="O70"/>
      <c r="P70"/>
      <c r="Q70"/>
      <c r="R70"/>
      <c r="S70"/>
      <c r="T70"/>
      <c r="U70"/>
      <c r="V70"/>
      <c r="W70" s="130"/>
      <c r="X70" s="129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5.75">
      <c r="A71" s="120"/>
      <c r="B71" s="120"/>
      <c r="C71" s="120"/>
      <c r="D71" s="127"/>
      <c r="E71" s="120"/>
      <c r="F71"/>
      <c r="G71"/>
      <c r="H71" s="128" t="s">
        <v>77</v>
      </c>
      <c r="I71"/>
      <c r="J71" s="129"/>
      <c r="K71"/>
      <c r="L71"/>
      <c r="M71"/>
      <c r="N71"/>
      <c r="O71"/>
      <c r="P71"/>
      <c r="Q71"/>
      <c r="R71"/>
      <c r="S71"/>
      <c r="T71"/>
      <c r="U71"/>
      <c r="V71"/>
      <c r="W71" s="130"/>
      <c r="X71" s="129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.75">
      <c r="A72" s="120"/>
      <c r="B72" s="120"/>
      <c r="C72" s="120"/>
      <c r="D72" s="127"/>
      <c r="E72" s="120"/>
      <c r="F72"/>
      <c r="G72"/>
      <c r="H72" s="128" t="s">
        <v>77</v>
      </c>
      <c r="I72"/>
      <c r="J72" s="129"/>
      <c r="K72"/>
      <c r="L72"/>
      <c r="M72"/>
      <c r="N72"/>
      <c r="O72"/>
      <c r="P72"/>
      <c r="Q72"/>
      <c r="R72"/>
      <c r="S72"/>
      <c r="T72"/>
      <c r="U72"/>
      <c r="V72"/>
      <c r="W72" s="130"/>
      <c r="X72" s="129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5.75">
      <c r="A73" s="120"/>
      <c r="B73" s="120"/>
      <c r="C73" s="120"/>
      <c r="D73" s="127"/>
      <c r="E73" s="120"/>
      <c r="F73"/>
      <c r="G73"/>
      <c r="H73" s="128" t="s">
        <v>77</v>
      </c>
      <c r="I73"/>
      <c r="J73" s="129"/>
      <c r="K73"/>
      <c r="L73"/>
      <c r="M73"/>
      <c r="N73"/>
      <c r="O73"/>
      <c r="P73"/>
      <c r="Q73"/>
      <c r="R73"/>
      <c r="S73"/>
      <c r="T73"/>
      <c r="U73"/>
      <c r="V73"/>
      <c r="W73" s="130"/>
      <c r="X73" s="129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5.75">
      <c r="A74" s="120"/>
      <c r="B74" s="120"/>
      <c r="C74" s="120"/>
      <c r="D74" s="127"/>
      <c r="E74" s="120"/>
      <c r="F74"/>
      <c r="G74"/>
      <c r="H74" s="128" t="s">
        <v>77</v>
      </c>
      <c r="I74"/>
      <c r="J74" s="129"/>
      <c r="K74"/>
      <c r="L74"/>
      <c r="M74"/>
      <c r="N74"/>
      <c r="O74"/>
      <c r="P74"/>
      <c r="Q74"/>
      <c r="R74"/>
      <c r="S74"/>
      <c r="T74"/>
      <c r="U74"/>
      <c r="V74"/>
      <c r="W74" s="130"/>
      <c r="X74" s="129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5.75">
      <c r="A75" s="120"/>
      <c r="B75" s="120"/>
      <c r="C75" s="120"/>
      <c r="D75" s="127"/>
      <c r="E75" s="120"/>
      <c r="F75"/>
      <c r="G75"/>
      <c r="H75" s="128" t="s">
        <v>77</v>
      </c>
      <c r="I75"/>
      <c r="J75" s="129"/>
      <c r="K75"/>
      <c r="L75"/>
      <c r="M75"/>
      <c r="N75"/>
      <c r="O75"/>
      <c r="P75"/>
      <c r="Q75"/>
      <c r="R75"/>
      <c r="S75"/>
      <c r="T75"/>
      <c r="U75"/>
      <c r="V75"/>
      <c r="W75" s="130"/>
      <c r="X75" s="129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5.75">
      <c r="A76" s="120"/>
      <c r="B76" s="120"/>
      <c r="C76" s="120"/>
      <c r="D76" s="127"/>
      <c r="E76" s="120"/>
      <c r="F76"/>
      <c r="G76"/>
      <c r="H76" s="128" t="s">
        <v>77</v>
      </c>
      <c r="I76"/>
      <c r="J76" s="129"/>
      <c r="K76"/>
      <c r="L76"/>
      <c r="M76"/>
      <c r="N76"/>
      <c r="O76"/>
      <c r="P76"/>
      <c r="Q76"/>
      <c r="R76"/>
      <c r="S76"/>
      <c r="T76"/>
      <c r="U76"/>
      <c r="V76"/>
      <c r="W76" s="130"/>
      <c r="X76" s="129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5.75">
      <c r="A77" s="120"/>
      <c r="B77" s="120"/>
      <c r="C77" s="120"/>
      <c r="D77" s="127"/>
      <c r="E77" s="120"/>
      <c r="F77"/>
      <c r="G77"/>
      <c r="H77" s="128" t="s">
        <v>77</v>
      </c>
      <c r="I77"/>
      <c r="J77" s="129"/>
      <c r="K77"/>
      <c r="L77"/>
      <c r="M77"/>
      <c r="N77"/>
      <c r="O77"/>
      <c r="P77"/>
      <c r="Q77"/>
      <c r="R77"/>
      <c r="S77"/>
      <c r="T77"/>
      <c r="U77"/>
      <c r="V77"/>
      <c r="W77" s="130"/>
      <c r="X77" s="129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5.75">
      <c r="A78" s="120"/>
      <c r="B78" s="120"/>
      <c r="C78" s="120"/>
      <c r="D78" s="127"/>
      <c r="E78" s="120"/>
      <c r="F78"/>
      <c r="G78"/>
      <c r="H78" s="128" t="s">
        <v>77</v>
      </c>
      <c r="I78"/>
      <c r="J78" s="129"/>
      <c r="K78"/>
      <c r="L78"/>
      <c r="M78"/>
      <c r="N78"/>
      <c r="O78"/>
      <c r="P78"/>
      <c r="Q78"/>
      <c r="R78"/>
      <c r="S78"/>
      <c r="T78"/>
      <c r="U78"/>
      <c r="V78"/>
      <c r="W78" s="130"/>
      <c r="X78" s="129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5.75">
      <c r="A79" s="120"/>
      <c r="B79" s="120"/>
      <c r="C79" s="120"/>
      <c r="D79" s="127"/>
      <c r="E79" s="120"/>
      <c r="F79"/>
      <c r="G79"/>
      <c r="H79" s="128" t="s">
        <v>77</v>
      </c>
      <c r="I79"/>
      <c r="J79" s="129"/>
      <c r="K79"/>
      <c r="L79"/>
      <c r="M79"/>
      <c r="N79"/>
      <c r="O79"/>
      <c r="P79"/>
      <c r="Q79"/>
      <c r="R79"/>
      <c r="S79"/>
      <c r="T79"/>
      <c r="U79"/>
      <c r="V79"/>
      <c r="W79" s="130"/>
      <c r="X79" s="12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5.75">
      <c r="A80" s="120"/>
      <c r="B80" s="120"/>
      <c r="C80" s="120"/>
      <c r="D80" s="127"/>
      <c r="E80" s="120"/>
      <c r="F80"/>
      <c r="G80"/>
      <c r="H80" s="128" t="s">
        <v>77</v>
      </c>
      <c r="I80"/>
      <c r="J80" s="129"/>
      <c r="K80"/>
      <c r="L80"/>
      <c r="M80"/>
      <c r="N80"/>
      <c r="O80"/>
      <c r="P80"/>
      <c r="Q80"/>
      <c r="R80"/>
      <c r="S80"/>
      <c r="T80"/>
      <c r="U80"/>
      <c r="V80"/>
      <c r="W80" s="130"/>
      <c r="X80" s="129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5.75">
      <c r="A81" s="120"/>
      <c r="B81" s="120"/>
      <c r="C81" s="120"/>
      <c r="D81" s="127"/>
      <c r="E81" s="120"/>
      <c r="F81"/>
      <c r="G81"/>
      <c r="H81" s="128" t="s">
        <v>77</v>
      </c>
      <c r="I81"/>
      <c r="J81" s="129"/>
      <c r="K81"/>
      <c r="L81"/>
      <c r="M81"/>
      <c r="N81"/>
      <c r="O81"/>
      <c r="P81"/>
      <c r="Q81"/>
      <c r="R81"/>
      <c r="S81"/>
      <c r="T81"/>
      <c r="U81"/>
      <c r="V81"/>
      <c r="W81" s="130"/>
      <c r="X81" s="129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5.75">
      <c r="A82" s="120"/>
      <c r="B82" s="120"/>
      <c r="C82" s="120"/>
      <c r="D82" s="127"/>
      <c r="E82" s="120"/>
      <c r="F82"/>
      <c r="G82"/>
      <c r="H82" s="128" t="s">
        <v>77</v>
      </c>
      <c r="I82"/>
      <c r="J82" s="129"/>
      <c r="K82"/>
      <c r="L82"/>
      <c r="M82"/>
      <c r="N82"/>
      <c r="O82"/>
      <c r="P82"/>
      <c r="Q82"/>
      <c r="R82"/>
      <c r="S82"/>
      <c r="T82"/>
      <c r="U82"/>
      <c r="V82"/>
      <c r="W82" s="130"/>
      <c r="X82" s="129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5.75">
      <c r="A83" s="120"/>
      <c r="B83" s="120"/>
      <c r="C83" s="120"/>
      <c r="D83" s="127"/>
      <c r="E83" s="120"/>
      <c r="F83"/>
      <c r="G83"/>
      <c r="H83" s="128" t="s">
        <v>77</v>
      </c>
      <c r="I83"/>
      <c r="J83" s="129"/>
      <c r="K83"/>
      <c r="L83"/>
      <c r="M83"/>
      <c r="N83"/>
      <c r="O83"/>
      <c r="P83"/>
      <c r="Q83"/>
      <c r="R83"/>
      <c r="S83"/>
      <c r="T83"/>
      <c r="U83"/>
      <c r="V83"/>
      <c r="W83" s="130"/>
      <c r="X83" s="129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5.75">
      <c r="A84" s="120"/>
      <c r="B84" s="120"/>
      <c r="C84" s="120"/>
      <c r="D84" s="127"/>
      <c r="E84" s="120"/>
      <c r="F84"/>
      <c r="G84"/>
      <c r="H84" s="128" t="s">
        <v>77</v>
      </c>
      <c r="I84"/>
      <c r="J84" s="129"/>
      <c r="K84"/>
      <c r="L84"/>
      <c r="M84"/>
      <c r="N84"/>
      <c r="O84"/>
      <c r="P84"/>
      <c r="Q84"/>
      <c r="R84"/>
      <c r="S84"/>
      <c r="T84"/>
      <c r="U84"/>
      <c r="V84"/>
      <c r="W84" s="130"/>
      <c r="X84" s="129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5.75">
      <c r="A85" s="120"/>
      <c r="B85" s="120"/>
      <c r="C85" s="120"/>
      <c r="D85" s="127"/>
      <c r="E85" s="120"/>
      <c r="F85"/>
      <c r="G85"/>
      <c r="H85" s="128" t="s">
        <v>77</v>
      </c>
      <c r="I85"/>
      <c r="J85" s="129"/>
      <c r="K85"/>
      <c r="L85"/>
      <c r="M85"/>
      <c r="N85"/>
      <c r="O85"/>
      <c r="P85"/>
      <c r="Q85"/>
      <c r="R85"/>
      <c r="S85"/>
      <c r="T85"/>
      <c r="U85"/>
      <c r="V85"/>
      <c r="W85" s="130"/>
      <c r="X85" s="129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5.75">
      <c r="A86" s="120"/>
      <c r="B86" s="120"/>
      <c r="C86" s="120"/>
      <c r="D86" s="127"/>
      <c r="E86" s="120"/>
      <c r="F86"/>
      <c r="G86"/>
      <c r="H86" s="128" t="s">
        <v>77</v>
      </c>
      <c r="I86"/>
      <c r="J86" s="129"/>
      <c r="K86"/>
      <c r="L86"/>
      <c r="M86"/>
      <c r="N86"/>
      <c r="O86"/>
      <c r="P86"/>
      <c r="Q86"/>
      <c r="R86"/>
      <c r="S86"/>
      <c r="T86"/>
      <c r="U86"/>
      <c r="V86"/>
      <c r="W86" s="130"/>
      <c r="X86" s="129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5.75">
      <c r="A87" s="120"/>
      <c r="B87" s="120"/>
      <c r="C87" s="120"/>
      <c r="D87" s="127"/>
      <c r="E87" s="120"/>
      <c r="F87"/>
      <c r="G87"/>
      <c r="H87" s="128" t="s">
        <v>77</v>
      </c>
      <c r="I87"/>
      <c r="J87" s="129"/>
      <c r="K87"/>
      <c r="L87"/>
      <c r="M87"/>
      <c r="N87"/>
      <c r="O87"/>
      <c r="P87"/>
      <c r="Q87"/>
      <c r="R87"/>
      <c r="S87"/>
      <c r="T87"/>
      <c r="U87"/>
      <c r="V87"/>
      <c r="W87" s="130"/>
      <c r="X87" s="129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.75">
      <c r="A88" s="120"/>
      <c r="B88" s="120"/>
      <c r="C88" s="120"/>
      <c r="D88" s="127"/>
      <c r="E88" s="120"/>
      <c r="F88"/>
      <c r="G88"/>
      <c r="H88" s="128" t="s">
        <v>77</v>
      </c>
      <c r="I88"/>
      <c r="J88" s="129"/>
      <c r="K88"/>
      <c r="L88"/>
      <c r="M88"/>
      <c r="N88"/>
      <c r="O88"/>
      <c r="P88"/>
      <c r="Q88"/>
      <c r="R88"/>
      <c r="S88"/>
      <c r="T88"/>
      <c r="U88"/>
      <c r="V88"/>
      <c r="W88" s="130"/>
      <c r="X88" s="129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5.75">
      <c r="A89" s="120"/>
      <c r="B89" s="120"/>
      <c r="C89" s="120"/>
      <c r="D89" s="127"/>
      <c r="E89" s="120"/>
      <c r="F89"/>
      <c r="G89"/>
      <c r="H89" s="128" t="s">
        <v>77</v>
      </c>
      <c r="I89"/>
      <c r="J89" s="129"/>
      <c r="K89"/>
      <c r="L89"/>
      <c r="M89"/>
      <c r="N89"/>
      <c r="O89"/>
      <c r="P89"/>
      <c r="Q89"/>
      <c r="R89"/>
      <c r="S89"/>
      <c r="T89"/>
      <c r="U89"/>
      <c r="V89"/>
      <c r="W89" s="130"/>
      <c r="X89" s="12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5.75">
      <c r="A90" s="120"/>
      <c r="B90" s="120"/>
      <c r="C90" s="120"/>
      <c r="D90" s="127"/>
      <c r="E90" s="120"/>
      <c r="F90"/>
      <c r="G90"/>
      <c r="H90" s="128" t="s">
        <v>77</v>
      </c>
      <c r="I90"/>
      <c r="J90" s="129"/>
      <c r="K90"/>
      <c r="L90"/>
      <c r="M90"/>
      <c r="N90"/>
      <c r="O90"/>
      <c r="P90"/>
      <c r="Q90"/>
      <c r="R90"/>
      <c r="S90"/>
      <c r="T90"/>
      <c r="U90"/>
      <c r="V90"/>
      <c r="W90" s="130"/>
      <c r="X90" s="129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.75">
      <c r="A91" s="120"/>
      <c r="B91" s="120"/>
      <c r="C91" s="120"/>
      <c r="D91" s="127"/>
      <c r="E91" s="120"/>
      <c r="F91"/>
      <c r="G91"/>
      <c r="H91" s="128" t="s">
        <v>77</v>
      </c>
      <c r="I91"/>
      <c r="J91" s="129"/>
      <c r="K91"/>
      <c r="L91"/>
      <c r="M91"/>
      <c r="N91"/>
      <c r="O91"/>
      <c r="P91"/>
      <c r="Q91"/>
      <c r="R91"/>
      <c r="S91"/>
      <c r="T91"/>
      <c r="U91"/>
      <c r="V91"/>
      <c r="W91" s="130"/>
      <c r="X91" s="129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.75">
      <c r="A92" s="120"/>
      <c r="B92" s="120"/>
      <c r="C92" s="120"/>
      <c r="D92" s="127"/>
      <c r="E92" s="120"/>
      <c r="F92"/>
      <c r="G92"/>
      <c r="H92" s="128" t="s">
        <v>77</v>
      </c>
      <c r="I92"/>
      <c r="J92" s="129"/>
      <c r="K92"/>
      <c r="L92"/>
      <c r="M92"/>
      <c r="N92"/>
      <c r="O92"/>
      <c r="P92"/>
      <c r="Q92"/>
      <c r="R92"/>
      <c r="S92"/>
      <c r="T92"/>
      <c r="U92"/>
      <c r="V92"/>
      <c r="W92" s="130"/>
      <c r="X92" s="129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5.75">
      <c r="A93" s="120"/>
      <c r="B93" s="120"/>
      <c r="C93" s="120"/>
      <c r="D93" s="127"/>
      <c r="E93" s="120"/>
      <c r="F93"/>
      <c r="G93"/>
      <c r="H93" s="128" t="s">
        <v>77</v>
      </c>
      <c r="I93"/>
      <c r="J93" s="129"/>
      <c r="K93"/>
      <c r="L93"/>
      <c r="M93"/>
      <c r="N93"/>
      <c r="O93"/>
      <c r="P93"/>
      <c r="Q93"/>
      <c r="R93"/>
      <c r="S93"/>
      <c r="T93"/>
      <c r="U93"/>
      <c r="V93"/>
      <c r="W93" s="130"/>
      <c r="X93" s="129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5.75">
      <c r="A94" s="120"/>
      <c r="B94" s="120"/>
      <c r="C94" s="120"/>
      <c r="D94" s="127"/>
      <c r="E94" s="120"/>
      <c r="F94"/>
      <c r="G94"/>
      <c r="H94" s="128" t="s">
        <v>77</v>
      </c>
      <c r="I94"/>
      <c r="J94" s="129"/>
      <c r="K94"/>
      <c r="L94"/>
      <c r="M94"/>
      <c r="N94"/>
      <c r="O94"/>
      <c r="P94"/>
      <c r="Q94"/>
      <c r="R94"/>
      <c r="S94"/>
      <c r="T94"/>
      <c r="U94"/>
      <c r="V94"/>
      <c r="W94" s="130"/>
      <c r="X94" s="129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5.75">
      <c r="A95" s="120"/>
      <c r="B95" s="120"/>
      <c r="C95" s="120"/>
      <c r="D95" s="127"/>
      <c r="E95" s="120"/>
      <c r="F95"/>
      <c r="G95"/>
      <c r="H95" s="128" t="s">
        <v>77</v>
      </c>
      <c r="I95"/>
      <c r="J95" s="129"/>
      <c r="K95"/>
      <c r="L95"/>
      <c r="M95"/>
      <c r="N95"/>
      <c r="O95"/>
      <c r="P95"/>
      <c r="Q95"/>
      <c r="R95"/>
      <c r="S95"/>
      <c r="T95"/>
      <c r="U95"/>
      <c r="V95"/>
      <c r="W95" s="130"/>
      <c r="X95" s="129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5.75">
      <c r="A96" s="120"/>
      <c r="B96" s="120"/>
      <c r="C96" s="120"/>
      <c r="D96" s="127"/>
      <c r="E96" s="120"/>
      <c r="F96"/>
      <c r="G96"/>
      <c r="H96" s="128" t="s">
        <v>77</v>
      </c>
      <c r="I96"/>
      <c r="J96" s="129"/>
      <c r="K96"/>
      <c r="L96"/>
      <c r="M96"/>
      <c r="N96"/>
      <c r="O96"/>
      <c r="P96"/>
      <c r="Q96"/>
      <c r="R96"/>
      <c r="S96"/>
      <c r="T96"/>
      <c r="U96"/>
      <c r="V96"/>
      <c r="W96" s="130"/>
      <c r="X96" s="129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5.75">
      <c r="A97" s="120"/>
      <c r="B97" s="120"/>
      <c r="C97" s="120"/>
      <c r="D97" s="127"/>
      <c r="E97" s="120"/>
      <c r="F97"/>
      <c r="G97"/>
      <c r="H97" s="128" t="s">
        <v>77</v>
      </c>
      <c r="I97"/>
      <c r="J97" s="129"/>
      <c r="K97"/>
      <c r="L97"/>
      <c r="M97"/>
      <c r="N97"/>
      <c r="O97"/>
      <c r="P97"/>
      <c r="Q97"/>
      <c r="R97"/>
      <c r="S97"/>
      <c r="T97"/>
      <c r="U97"/>
      <c r="V97"/>
      <c r="W97" s="130"/>
      <c r="X97" s="129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5.75">
      <c r="A98" s="120"/>
      <c r="B98" s="120"/>
      <c r="C98" s="120"/>
      <c r="D98" s="127"/>
      <c r="E98" s="120"/>
      <c r="F98"/>
      <c r="G98"/>
      <c r="H98" s="128" t="s">
        <v>77</v>
      </c>
      <c r="I98"/>
      <c r="J98" s="129"/>
      <c r="K98"/>
      <c r="L98"/>
      <c r="M98"/>
      <c r="N98"/>
      <c r="O98"/>
      <c r="P98"/>
      <c r="Q98"/>
      <c r="R98"/>
      <c r="S98"/>
      <c r="T98"/>
      <c r="U98"/>
      <c r="V98"/>
      <c r="W98" s="130"/>
      <c r="X98" s="129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5.75">
      <c r="A99" s="120"/>
      <c r="B99" s="120"/>
      <c r="C99" s="120"/>
      <c r="D99" s="127"/>
      <c r="E99" s="120"/>
      <c r="F99"/>
      <c r="G99"/>
      <c r="H99" s="128" t="s">
        <v>77</v>
      </c>
      <c r="I99"/>
      <c r="J99" s="129"/>
      <c r="K99"/>
      <c r="L99"/>
      <c r="M99"/>
      <c r="N99"/>
      <c r="O99"/>
      <c r="P99"/>
      <c r="Q99"/>
      <c r="R99"/>
      <c r="S99"/>
      <c r="T99"/>
      <c r="U99"/>
      <c r="V99"/>
      <c r="W99" s="130"/>
      <c r="X99" s="12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5.75">
      <c r="A100" s="120"/>
      <c r="B100" s="120"/>
      <c r="C100" s="120"/>
      <c r="D100" s="127"/>
      <c r="E100" s="120"/>
      <c r="F100"/>
      <c r="G100"/>
      <c r="H100" s="128" t="s">
        <v>77</v>
      </c>
      <c r="I100"/>
      <c r="J100" s="129"/>
      <c r="K100"/>
      <c r="L100"/>
      <c r="M100"/>
      <c r="N100"/>
      <c r="O100"/>
      <c r="P100"/>
      <c r="Q100"/>
      <c r="R100"/>
      <c r="S100"/>
      <c r="T100"/>
      <c r="U100"/>
      <c r="V100"/>
      <c r="W100" s="130"/>
      <c r="X100" s="129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5.75">
      <c r="A101" s="120"/>
      <c r="B101" s="120"/>
      <c r="C101" s="120"/>
      <c r="D101" s="127"/>
      <c r="E101" s="120"/>
      <c r="F101"/>
      <c r="G101"/>
      <c r="H101" s="128" t="s">
        <v>77</v>
      </c>
      <c r="I101"/>
      <c r="J101" s="129"/>
      <c r="K101"/>
      <c r="L101"/>
      <c r="M101"/>
      <c r="N101"/>
      <c r="O101"/>
      <c r="P101"/>
      <c r="Q101"/>
      <c r="R101"/>
      <c r="S101"/>
      <c r="T101"/>
      <c r="U101"/>
      <c r="V101"/>
      <c r="W101" s="130"/>
      <c r="X101" s="129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5.75">
      <c r="A102" s="120"/>
      <c r="B102" s="120"/>
      <c r="C102" s="120"/>
      <c r="D102" s="127"/>
      <c r="E102" s="120"/>
      <c r="F102"/>
      <c r="G102"/>
      <c r="H102" s="128" t="s">
        <v>77</v>
      </c>
      <c r="I102"/>
      <c r="J102" s="129"/>
      <c r="K102"/>
      <c r="L102"/>
      <c r="M102"/>
      <c r="N102"/>
      <c r="O102"/>
      <c r="P102"/>
      <c r="Q102"/>
      <c r="R102"/>
      <c r="S102"/>
      <c r="T102"/>
      <c r="U102"/>
      <c r="V102"/>
      <c r="W102" s="130"/>
      <c r="X102" s="129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5.75">
      <c r="A103" s="120"/>
      <c r="B103" s="120"/>
      <c r="C103" s="120"/>
      <c r="D103" s="127"/>
      <c r="E103" s="120"/>
      <c r="F103"/>
      <c r="G103"/>
      <c r="H103" s="128" t="s">
        <v>77</v>
      </c>
      <c r="I103"/>
      <c r="J103" s="129"/>
      <c r="K103"/>
      <c r="L103"/>
      <c r="M103"/>
      <c r="N103"/>
      <c r="O103"/>
      <c r="P103"/>
      <c r="Q103"/>
      <c r="R103"/>
      <c r="S103"/>
      <c r="T103"/>
      <c r="U103"/>
      <c r="V103"/>
      <c r="W103" s="130"/>
      <c r="X103" s="129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5.75">
      <c r="A104" s="120"/>
      <c r="B104" s="120"/>
      <c r="C104" s="120"/>
      <c r="D104" s="127"/>
      <c r="E104" s="120"/>
      <c r="F104"/>
      <c r="G104"/>
      <c r="H104" s="128" t="s">
        <v>77</v>
      </c>
      <c r="I104"/>
      <c r="J104" s="129"/>
      <c r="K104"/>
      <c r="L104"/>
      <c r="M104"/>
      <c r="N104"/>
      <c r="O104"/>
      <c r="P104"/>
      <c r="Q104"/>
      <c r="R104"/>
      <c r="S104"/>
      <c r="T104"/>
      <c r="U104"/>
      <c r="V104"/>
      <c r="W104" s="130"/>
      <c r="X104" s="129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5.75">
      <c r="A105" s="120"/>
      <c r="B105" s="120"/>
      <c r="C105" s="120"/>
      <c r="D105" s="127"/>
      <c r="E105" s="120"/>
      <c r="F105"/>
      <c r="G105"/>
      <c r="H105" s="128" t="s">
        <v>77</v>
      </c>
      <c r="I105"/>
      <c r="J105" s="129"/>
      <c r="K105"/>
      <c r="L105"/>
      <c r="M105"/>
      <c r="N105"/>
      <c r="O105"/>
      <c r="P105"/>
      <c r="Q105"/>
      <c r="R105"/>
      <c r="S105"/>
      <c r="T105"/>
      <c r="U105"/>
      <c r="V105"/>
      <c r="W105" s="130"/>
      <c r="X105" s="129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5.75">
      <c r="A106" s="120"/>
      <c r="B106" s="120"/>
      <c r="C106" s="120"/>
      <c r="D106" s="127"/>
      <c r="E106" s="120"/>
      <c r="F106"/>
      <c r="G106"/>
      <c r="H106" s="128" t="s">
        <v>77</v>
      </c>
      <c r="I106"/>
      <c r="J106" s="129"/>
      <c r="K106"/>
      <c r="L106"/>
      <c r="M106"/>
      <c r="N106"/>
      <c r="O106"/>
      <c r="P106"/>
      <c r="Q106"/>
      <c r="R106"/>
      <c r="S106"/>
      <c r="T106"/>
      <c r="U106"/>
      <c r="V106"/>
      <c r="W106" s="130"/>
      <c r="X106" s="129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5.75">
      <c r="A107" s="120"/>
      <c r="B107" s="120"/>
      <c r="C107" s="120"/>
      <c r="D107" s="127"/>
      <c r="E107" s="120"/>
      <c r="F107"/>
      <c r="G107"/>
      <c r="H107" s="128" t="s">
        <v>77</v>
      </c>
      <c r="I107"/>
      <c r="J107" s="129"/>
      <c r="K107"/>
      <c r="L107"/>
      <c r="M107"/>
      <c r="N107"/>
      <c r="O107"/>
      <c r="P107"/>
      <c r="Q107"/>
      <c r="R107"/>
      <c r="S107"/>
      <c r="T107"/>
      <c r="U107"/>
      <c r="V107"/>
      <c r="W107" s="130"/>
      <c r="X107" s="129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5.75">
      <c r="A108" s="120"/>
      <c r="B108" s="120"/>
      <c r="C108" s="120"/>
      <c r="D108" s="127"/>
      <c r="E108" s="120"/>
      <c r="F108"/>
      <c r="G108"/>
      <c r="H108" s="128" t="s">
        <v>77</v>
      </c>
      <c r="I108"/>
      <c r="J108" s="129"/>
      <c r="K108"/>
      <c r="L108"/>
      <c r="M108"/>
      <c r="N108"/>
      <c r="O108"/>
      <c r="P108"/>
      <c r="Q108"/>
      <c r="R108"/>
      <c r="S108"/>
      <c r="T108"/>
      <c r="U108"/>
      <c r="V108"/>
      <c r="W108" s="130"/>
      <c r="X108" s="129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5.75">
      <c r="A109" s="120"/>
      <c r="B109" s="120"/>
      <c r="C109" s="120"/>
      <c r="D109" s="127"/>
      <c r="E109" s="120"/>
      <c r="F109"/>
      <c r="G109"/>
      <c r="H109" s="128" t="s">
        <v>77</v>
      </c>
      <c r="I109"/>
      <c r="J109" s="129"/>
      <c r="K109"/>
      <c r="L109"/>
      <c r="M109"/>
      <c r="N109"/>
      <c r="O109"/>
      <c r="P109"/>
      <c r="Q109"/>
      <c r="R109"/>
      <c r="S109"/>
      <c r="T109"/>
      <c r="U109"/>
      <c r="V109"/>
      <c r="W109" s="130"/>
      <c r="X109" s="12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5.75">
      <c r="A110" s="120"/>
      <c r="B110" s="120"/>
      <c r="C110" s="120"/>
      <c r="D110" s="127"/>
      <c r="E110" s="120"/>
      <c r="F110"/>
      <c r="G110"/>
      <c r="H110" s="128" t="s">
        <v>77</v>
      </c>
      <c r="I110"/>
      <c r="J110" s="129"/>
      <c r="K110"/>
      <c r="L110"/>
      <c r="M110"/>
      <c r="N110"/>
      <c r="O110"/>
      <c r="P110"/>
      <c r="Q110"/>
      <c r="R110"/>
      <c r="S110"/>
      <c r="T110"/>
      <c r="U110"/>
      <c r="V110"/>
      <c r="W110" s="130"/>
      <c r="X110" s="129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5.75">
      <c r="A111" s="120"/>
      <c r="B111" s="120"/>
      <c r="C111" s="120"/>
      <c r="D111" s="127"/>
      <c r="E111" s="120"/>
      <c r="F111"/>
      <c r="G111"/>
      <c r="H111" s="128" t="s">
        <v>77</v>
      </c>
      <c r="I111"/>
      <c r="J111" s="129"/>
      <c r="K111"/>
      <c r="L111"/>
      <c r="M111"/>
      <c r="N111"/>
      <c r="O111"/>
      <c r="P111"/>
      <c r="Q111"/>
      <c r="R111"/>
      <c r="S111"/>
      <c r="T111"/>
      <c r="U111"/>
      <c r="V111"/>
      <c r="W111" s="130"/>
      <c r="X111" s="129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5.75">
      <c r="A112" s="120"/>
      <c r="B112" s="120"/>
      <c r="C112" s="120"/>
      <c r="D112" s="127"/>
      <c r="E112" s="120"/>
      <c r="F112"/>
      <c r="G112"/>
      <c r="H112" s="128" t="s">
        <v>77</v>
      </c>
      <c r="I112"/>
      <c r="J112" s="129"/>
      <c r="K112"/>
      <c r="L112"/>
      <c r="M112"/>
      <c r="N112"/>
      <c r="O112"/>
      <c r="P112"/>
      <c r="Q112"/>
      <c r="R112"/>
      <c r="S112"/>
      <c r="T112"/>
      <c r="U112"/>
      <c r="V112"/>
      <c r="W112" s="130"/>
      <c r="X112" s="129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5.75">
      <c r="A113" s="120"/>
      <c r="B113" s="120"/>
      <c r="C113" s="120"/>
      <c r="D113" s="127"/>
      <c r="E113" s="120"/>
      <c r="F113"/>
      <c r="G113"/>
      <c r="H113" s="128" t="s">
        <v>77</v>
      </c>
      <c r="I113"/>
      <c r="J113" s="129"/>
      <c r="K113"/>
      <c r="L113"/>
      <c r="M113"/>
      <c r="N113"/>
      <c r="O113"/>
      <c r="P113"/>
      <c r="Q113"/>
      <c r="R113"/>
      <c r="S113"/>
      <c r="T113"/>
      <c r="U113"/>
      <c r="V113"/>
      <c r="W113" s="130"/>
      <c r="X113" s="129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5.75">
      <c r="A114" s="120"/>
      <c r="B114" s="120"/>
      <c r="C114" s="120"/>
      <c r="D114" s="127"/>
      <c r="E114" s="120"/>
      <c r="F114"/>
      <c r="G114"/>
      <c r="H114" s="128" t="s">
        <v>77</v>
      </c>
      <c r="I114"/>
      <c r="J114" s="129"/>
      <c r="K114"/>
      <c r="L114"/>
      <c r="M114"/>
      <c r="N114"/>
      <c r="O114"/>
      <c r="P114"/>
      <c r="Q114"/>
      <c r="R114"/>
      <c r="S114"/>
      <c r="T114"/>
      <c r="U114"/>
      <c r="V114"/>
      <c r="W114" s="130"/>
      <c r="X114" s="129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5.75">
      <c r="A115" s="120"/>
      <c r="B115" s="120"/>
      <c r="C115" s="120"/>
      <c r="D115" s="127"/>
      <c r="E115" s="120"/>
      <c r="F115"/>
      <c r="G115"/>
      <c r="H115" s="128" t="s">
        <v>77</v>
      </c>
      <c r="I115"/>
      <c r="J115" s="129"/>
      <c r="K115"/>
      <c r="L115"/>
      <c r="M115"/>
      <c r="N115"/>
      <c r="O115"/>
      <c r="P115"/>
      <c r="Q115"/>
      <c r="R115"/>
      <c r="S115"/>
      <c r="T115"/>
      <c r="U115"/>
      <c r="V115"/>
      <c r="W115" s="130"/>
      <c r="X115" s="129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5.75">
      <c r="A116" s="120"/>
      <c r="B116" s="120"/>
      <c r="C116" s="120"/>
      <c r="D116" s="127"/>
      <c r="E116" s="120"/>
      <c r="F116"/>
      <c r="G116"/>
      <c r="H116" s="128" t="s">
        <v>77</v>
      </c>
      <c r="I116"/>
      <c r="J116" s="129"/>
      <c r="K116"/>
      <c r="L116"/>
      <c r="M116"/>
      <c r="N116"/>
      <c r="O116"/>
      <c r="P116"/>
      <c r="Q116"/>
      <c r="R116"/>
      <c r="S116"/>
      <c r="T116"/>
      <c r="U116"/>
      <c r="V116"/>
      <c r="W116" s="130"/>
      <c r="X116" s="129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5.75">
      <c r="A117" s="120"/>
      <c r="B117" s="120"/>
      <c r="C117" s="120"/>
      <c r="D117" s="127"/>
      <c r="E117" s="120"/>
      <c r="F117"/>
      <c r="G117"/>
      <c r="H117" s="128" t="s">
        <v>77</v>
      </c>
      <c r="I117"/>
      <c r="J117" s="129"/>
      <c r="K117"/>
      <c r="L117"/>
      <c r="M117"/>
      <c r="N117"/>
      <c r="O117"/>
      <c r="P117"/>
      <c r="Q117"/>
      <c r="R117"/>
      <c r="S117"/>
      <c r="T117"/>
      <c r="U117"/>
      <c r="V117"/>
      <c r="W117" s="130"/>
      <c r="X117" s="129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5.75">
      <c r="A118" s="120"/>
      <c r="B118" s="120"/>
      <c r="C118" s="120"/>
      <c r="D118" s="127"/>
      <c r="E118" s="120"/>
      <c r="F118"/>
      <c r="G118"/>
      <c r="H118" s="128" t="s">
        <v>77</v>
      </c>
      <c r="I118"/>
      <c r="J118" s="129"/>
      <c r="K118"/>
      <c r="L118"/>
      <c r="M118"/>
      <c r="N118"/>
      <c r="O118"/>
      <c r="P118"/>
      <c r="Q118"/>
      <c r="R118"/>
      <c r="S118"/>
      <c r="T118"/>
      <c r="U118"/>
      <c r="V118"/>
      <c r="W118" s="130"/>
      <c r="X118" s="129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5.75">
      <c r="A119" s="120"/>
      <c r="B119" s="120"/>
      <c r="C119" s="120"/>
      <c r="D119" s="127"/>
      <c r="E119" s="120"/>
      <c r="F119"/>
      <c r="G119"/>
      <c r="H119" s="128" t="s">
        <v>77</v>
      </c>
      <c r="I119"/>
      <c r="J119" s="129"/>
      <c r="K119"/>
      <c r="L119"/>
      <c r="M119"/>
      <c r="N119"/>
      <c r="O119"/>
      <c r="P119"/>
      <c r="Q119"/>
      <c r="R119"/>
      <c r="S119"/>
      <c r="T119"/>
      <c r="U119"/>
      <c r="V119"/>
      <c r="W119" s="130"/>
      <c r="X119" s="12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5.75">
      <c r="A120" s="120"/>
      <c r="B120" s="120"/>
      <c r="C120" s="120"/>
      <c r="D120" s="127"/>
      <c r="E120" s="120"/>
      <c r="F120"/>
      <c r="G120"/>
      <c r="H120" s="128" t="s">
        <v>77</v>
      </c>
      <c r="I120"/>
      <c r="J120" s="129"/>
      <c r="K120"/>
      <c r="L120"/>
      <c r="M120"/>
      <c r="N120"/>
      <c r="O120"/>
      <c r="P120"/>
      <c r="Q120"/>
      <c r="R120"/>
      <c r="S120"/>
      <c r="T120"/>
      <c r="U120"/>
      <c r="V120"/>
      <c r="W120" s="130"/>
      <c r="X120" s="129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5.75">
      <c r="A121" s="120"/>
      <c r="B121" s="120"/>
      <c r="C121" s="120"/>
      <c r="D121" s="127"/>
      <c r="E121" s="120"/>
      <c r="F121"/>
      <c r="G121"/>
      <c r="H121" s="128" t="s">
        <v>77</v>
      </c>
      <c r="I121"/>
      <c r="J121" s="129"/>
      <c r="K121"/>
      <c r="L121"/>
      <c r="M121"/>
      <c r="N121"/>
      <c r="O121"/>
      <c r="P121"/>
      <c r="Q121"/>
      <c r="R121"/>
      <c r="S121"/>
      <c r="T121"/>
      <c r="U121"/>
      <c r="V121"/>
      <c r="W121" s="130"/>
      <c r="X121" s="129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5.75">
      <c r="A122" s="120"/>
      <c r="B122" s="120"/>
      <c r="C122" s="120"/>
      <c r="D122" s="127"/>
      <c r="E122" s="120"/>
      <c r="F122"/>
      <c r="G122"/>
      <c r="H122" s="128" t="s">
        <v>77</v>
      </c>
      <c r="I122"/>
      <c r="J122" s="129"/>
      <c r="K122"/>
      <c r="L122"/>
      <c r="M122"/>
      <c r="N122"/>
      <c r="O122"/>
      <c r="P122"/>
      <c r="Q122"/>
      <c r="R122"/>
      <c r="S122"/>
      <c r="T122"/>
      <c r="U122"/>
      <c r="V122"/>
      <c r="W122" s="130"/>
      <c r="X122" s="129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5.75">
      <c r="A123" s="120"/>
      <c r="B123" s="120"/>
      <c r="C123" s="120"/>
      <c r="D123" s="127"/>
      <c r="E123" s="120"/>
      <c r="F123"/>
      <c r="G123"/>
      <c r="H123" s="128" t="s">
        <v>77</v>
      </c>
      <c r="I123"/>
      <c r="J123" s="129"/>
      <c r="K123"/>
      <c r="L123"/>
      <c r="M123"/>
      <c r="N123"/>
      <c r="O123"/>
      <c r="P123"/>
      <c r="Q123"/>
      <c r="R123"/>
      <c r="S123"/>
      <c r="T123"/>
      <c r="U123"/>
      <c r="V123"/>
      <c r="W123" s="130"/>
      <c r="X123" s="129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5.75">
      <c r="A124" s="120"/>
      <c r="B124" s="120"/>
      <c r="C124" s="120"/>
      <c r="D124" s="127"/>
      <c r="E124" s="120"/>
      <c r="F124"/>
      <c r="G124"/>
      <c r="H124" s="128" t="s">
        <v>77</v>
      </c>
      <c r="I124"/>
      <c r="J124" s="129"/>
      <c r="K124"/>
      <c r="L124"/>
      <c r="M124"/>
      <c r="N124"/>
      <c r="O124"/>
      <c r="P124"/>
      <c r="Q124"/>
      <c r="R124"/>
      <c r="S124"/>
      <c r="T124"/>
      <c r="U124"/>
      <c r="V124"/>
      <c r="W124" s="130"/>
      <c r="X124" s="129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5.75">
      <c r="A125" s="120"/>
      <c r="B125" s="120"/>
      <c r="C125" s="120"/>
      <c r="D125" s="127"/>
      <c r="E125" s="120"/>
      <c r="F125"/>
      <c r="G125"/>
      <c r="H125" s="128" t="s">
        <v>77</v>
      </c>
      <c r="I125"/>
      <c r="J125" s="129"/>
      <c r="K125"/>
      <c r="L125"/>
      <c r="M125"/>
      <c r="N125"/>
      <c r="O125"/>
      <c r="P125"/>
      <c r="Q125"/>
      <c r="R125"/>
      <c r="S125"/>
      <c r="T125"/>
      <c r="U125"/>
      <c r="V125"/>
      <c r="W125" s="130"/>
      <c r="X125" s="129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5.75">
      <c r="A126" s="120"/>
      <c r="B126" s="120"/>
      <c r="C126" s="120"/>
      <c r="D126" s="127"/>
      <c r="E126" s="120"/>
      <c r="F126"/>
      <c r="G126"/>
      <c r="H126" s="128" t="s">
        <v>77</v>
      </c>
      <c r="I126"/>
      <c r="J126" s="129"/>
      <c r="K126"/>
      <c r="L126"/>
      <c r="M126"/>
      <c r="N126"/>
      <c r="O126"/>
      <c r="P126"/>
      <c r="Q126"/>
      <c r="R126"/>
      <c r="S126"/>
      <c r="T126"/>
      <c r="U126"/>
      <c r="V126"/>
      <c r="W126" s="130"/>
      <c r="X126" s="129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5.75">
      <c r="A127" s="120"/>
      <c r="B127" s="120"/>
      <c r="C127" s="120"/>
      <c r="D127" s="127"/>
      <c r="E127" s="120"/>
      <c r="F127"/>
      <c r="G127"/>
      <c r="H127" s="128" t="s">
        <v>77</v>
      </c>
      <c r="I127"/>
      <c r="J127" s="129"/>
      <c r="K127"/>
      <c r="L127"/>
      <c r="M127"/>
      <c r="N127"/>
      <c r="O127"/>
      <c r="P127"/>
      <c r="Q127"/>
      <c r="R127"/>
      <c r="S127"/>
      <c r="T127"/>
      <c r="U127"/>
      <c r="V127"/>
      <c r="W127" s="130"/>
      <c r="X127" s="129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5.75">
      <c r="A128" s="120"/>
      <c r="B128" s="120"/>
      <c r="C128" s="120"/>
      <c r="D128" s="127"/>
      <c r="E128" s="120"/>
      <c r="F128"/>
      <c r="G128"/>
      <c r="H128" s="128" t="s">
        <v>77</v>
      </c>
      <c r="I128"/>
      <c r="J128" s="129"/>
      <c r="K128"/>
      <c r="L128"/>
      <c r="M128"/>
      <c r="N128"/>
      <c r="O128"/>
      <c r="P128"/>
      <c r="Q128"/>
      <c r="R128"/>
      <c r="S128"/>
      <c r="T128"/>
      <c r="U128"/>
      <c r="V128"/>
      <c r="W128" s="130"/>
      <c r="X128" s="129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5.75">
      <c r="A129" s="120"/>
      <c r="B129" s="120"/>
      <c r="C129" s="120"/>
      <c r="D129" s="127"/>
      <c r="E129" s="120"/>
      <c r="F129"/>
      <c r="G129"/>
      <c r="H129" s="128" t="s">
        <v>77</v>
      </c>
      <c r="I129"/>
      <c r="J129" s="129"/>
      <c r="K129"/>
      <c r="L129"/>
      <c r="M129"/>
      <c r="N129"/>
      <c r="O129"/>
      <c r="P129"/>
      <c r="Q129"/>
      <c r="R129"/>
      <c r="S129"/>
      <c r="T129"/>
      <c r="U129"/>
      <c r="V129"/>
      <c r="W129" s="130"/>
      <c r="X129" s="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5.75">
      <c r="A130" s="120"/>
      <c r="B130" s="120"/>
      <c r="C130" s="120"/>
      <c r="D130" s="127"/>
      <c r="E130" s="120"/>
      <c r="F130"/>
      <c r="G130"/>
      <c r="H130" s="128" t="s">
        <v>77</v>
      </c>
      <c r="I130"/>
      <c r="J130" s="129"/>
      <c r="K130"/>
      <c r="L130"/>
      <c r="M130"/>
      <c r="N130"/>
      <c r="O130"/>
      <c r="P130"/>
      <c r="Q130"/>
      <c r="R130"/>
      <c r="S130"/>
      <c r="T130"/>
      <c r="U130"/>
      <c r="V130"/>
      <c r="W130" s="130"/>
      <c r="X130" s="129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5.75">
      <c r="A131" s="120"/>
      <c r="B131" s="120"/>
      <c r="C131" s="120"/>
      <c r="D131" s="127"/>
      <c r="E131" s="120"/>
      <c r="F131"/>
      <c r="G131"/>
      <c r="H131" s="128" t="s">
        <v>77</v>
      </c>
      <c r="I131"/>
      <c r="J131" s="129"/>
      <c r="K131"/>
      <c r="L131"/>
      <c r="M131"/>
      <c r="N131"/>
      <c r="O131"/>
      <c r="P131"/>
      <c r="Q131"/>
      <c r="R131"/>
      <c r="S131"/>
      <c r="T131"/>
      <c r="U131"/>
      <c r="V131"/>
      <c r="W131" s="130"/>
      <c r="X131" s="129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5.75">
      <c r="A132" s="120"/>
      <c r="B132" s="120"/>
      <c r="C132" s="120"/>
      <c r="D132" s="127"/>
      <c r="E132" s="120"/>
      <c r="F132"/>
      <c r="G132"/>
      <c r="H132" s="128" t="s">
        <v>77</v>
      </c>
      <c r="I132"/>
      <c r="J132" s="129"/>
      <c r="K132"/>
      <c r="L132"/>
      <c r="M132"/>
      <c r="N132"/>
      <c r="O132"/>
      <c r="P132"/>
      <c r="Q132"/>
      <c r="R132"/>
      <c r="S132"/>
      <c r="T132"/>
      <c r="U132"/>
      <c r="V132"/>
      <c r="W132" s="130"/>
      <c r="X132" s="129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5.75">
      <c r="A133" s="120"/>
      <c r="B133" s="120"/>
      <c r="C133" s="120"/>
      <c r="D133" s="127"/>
      <c r="E133" s="120"/>
      <c r="F133"/>
      <c r="G133"/>
      <c r="H133" s="128" t="s">
        <v>77</v>
      </c>
      <c r="I133"/>
      <c r="J133" s="129"/>
      <c r="K133"/>
      <c r="L133"/>
      <c r="M133"/>
      <c r="N133"/>
      <c r="O133"/>
      <c r="P133"/>
      <c r="Q133"/>
      <c r="R133"/>
      <c r="S133"/>
      <c r="T133"/>
      <c r="U133"/>
      <c r="V133"/>
      <c r="W133" s="130"/>
      <c r="X133" s="129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5.75">
      <c r="A134" s="120"/>
      <c r="B134" s="120"/>
      <c r="C134" s="120"/>
      <c r="D134" s="127"/>
      <c r="E134" s="120"/>
      <c r="F134"/>
      <c r="G134"/>
      <c r="H134" s="128" t="s">
        <v>77</v>
      </c>
      <c r="I134"/>
      <c r="J134" s="129"/>
      <c r="K134"/>
      <c r="L134"/>
      <c r="M134"/>
      <c r="N134"/>
      <c r="O134"/>
      <c r="P134"/>
      <c r="Q134"/>
      <c r="R134"/>
      <c r="S134"/>
      <c r="T134"/>
      <c r="U134"/>
      <c r="V134"/>
      <c r="W134" s="130"/>
      <c r="X134" s="129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5.75">
      <c r="A135" s="120"/>
      <c r="B135" s="120"/>
      <c r="C135" s="120"/>
      <c r="D135" s="127"/>
      <c r="E135" s="120"/>
      <c r="F135"/>
      <c r="G135"/>
      <c r="H135" s="128" t="s">
        <v>77</v>
      </c>
      <c r="I135"/>
      <c r="J135" s="129"/>
      <c r="K135"/>
      <c r="L135"/>
      <c r="M135"/>
      <c r="N135"/>
      <c r="O135"/>
      <c r="P135"/>
      <c r="Q135"/>
      <c r="R135"/>
      <c r="S135"/>
      <c r="T135"/>
      <c r="U135"/>
      <c r="V135"/>
      <c r="W135" s="130"/>
      <c r="X135" s="129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5.75">
      <c r="A136" s="120"/>
      <c r="B136" s="120"/>
      <c r="C136" s="120"/>
      <c r="D136" s="127"/>
      <c r="E136" s="120"/>
      <c r="F136"/>
      <c r="G136"/>
      <c r="H136" s="128" t="s">
        <v>77</v>
      </c>
      <c r="I136"/>
      <c r="J136" s="129"/>
      <c r="K136"/>
      <c r="L136"/>
      <c r="M136"/>
      <c r="N136"/>
      <c r="O136"/>
      <c r="P136"/>
      <c r="Q136"/>
      <c r="R136"/>
      <c r="S136"/>
      <c r="T136"/>
      <c r="U136"/>
      <c r="V136"/>
      <c r="W136" s="130"/>
      <c r="X136" s="129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5.75">
      <c r="A137" s="120"/>
      <c r="B137" s="120"/>
      <c r="C137" s="120"/>
      <c r="D137" s="127"/>
      <c r="E137" s="120"/>
      <c r="F137"/>
      <c r="G137"/>
      <c r="H137" s="128" t="s">
        <v>77</v>
      </c>
      <c r="I137"/>
      <c r="J137" s="129"/>
      <c r="K137"/>
      <c r="L137"/>
      <c r="M137"/>
      <c r="N137"/>
      <c r="O137"/>
      <c r="P137"/>
      <c r="Q137"/>
      <c r="R137"/>
      <c r="S137"/>
      <c r="T137"/>
      <c r="U137"/>
      <c r="V137"/>
      <c r="W137" s="130"/>
      <c r="X137" s="129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5.75">
      <c r="A138" s="120"/>
      <c r="B138" s="120"/>
      <c r="C138" s="120"/>
      <c r="D138" s="127"/>
      <c r="E138" s="120"/>
      <c r="F138"/>
      <c r="G138"/>
      <c r="H138" s="128" t="s">
        <v>77</v>
      </c>
      <c r="I138"/>
      <c r="J138" s="129"/>
      <c r="K138"/>
      <c r="L138"/>
      <c r="M138"/>
      <c r="N138"/>
      <c r="O138"/>
      <c r="P138"/>
      <c r="Q138"/>
      <c r="R138"/>
      <c r="S138"/>
      <c r="T138"/>
      <c r="U138"/>
      <c r="V138"/>
      <c r="W138" s="130"/>
      <c r="X138" s="129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5.75">
      <c r="A139" s="120"/>
      <c r="B139" s="120"/>
      <c r="C139" s="120"/>
      <c r="D139" s="127"/>
      <c r="E139" s="120"/>
      <c r="F139"/>
      <c r="G139"/>
      <c r="H139" s="128" t="s">
        <v>77</v>
      </c>
      <c r="I139"/>
      <c r="J139" s="129"/>
      <c r="K139"/>
      <c r="L139"/>
      <c r="M139"/>
      <c r="N139"/>
      <c r="O139"/>
      <c r="P139"/>
      <c r="Q139"/>
      <c r="R139"/>
      <c r="S139"/>
      <c r="T139"/>
      <c r="U139"/>
      <c r="V139"/>
      <c r="W139" s="130"/>
      <c r="X139" s="12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5.75">
      <c r="A140" s="120"/>
      <c r="B140" s="120"/>
      <c r="C140" s="120"/>
      <c r="D140" s="127"/>
      <c r="E140" s="120"/>
      <c r="F140"/>
      <c r="G140"/>
      <c r="H140" s="128" t="s">
        <v>77</v>
      </c>
      <c r="I140"/>
      <c r="J140" s="129"/>
      <c r="K140"/>
      <c r="L140"/>
      <c r="M140"/>
      <c r="N140"/>
      <c r="O140"/>
      <c r="P140"/>
      <c r="Q140"/>
      <c r="R140"/>
      <c r="S140"/>
      <c r="T140"/>
      <c r="U140"/>
      <c r="V140"/>
      <c r="W140" s="130"/>
      <c r="X140" s="129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5.75">
      <c r="A141" s="120"/>
      <c r="B141" s="120"/>
      <c r="C141" s="120"/>
      <c r="D141" s="127"/>
      <c r="E141" s="120"/>
      <c r="F141"/>
      <c r="G141"/>
      <c r="H141" s="128" t="s">
        <v>77</v>
      </c>
      <c r="I141"/>
      <c r="J141" s="129"/>
      <c r="K141"/>
      <c r="L141"/>
      <c r="M141"/>
      <c r="N141"/>
      <c r="O141"/>
      <c r="P141"/>
      <c r="Q141"/>
      <c r="R141"/>
      <c r="S141"/>
      <c r="T141"/>
      <c r="U141"/>
      <c r="V141"/>
      <c r="W141" s="130"/>
      <c r="X141" s="129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5.75">
      <c r="A142" s="120"/>
      <c r="B142" s="120"/>
      <c r="C142" s="120"/>
      <c r="D142" s="127"/>
      <c r="E142" s="120"/>
      <c r="F142"/>
      <c r="G142"/>
      <c r="H142" s="128" t="s">
        <v>77</v>
      </c>
      <c r="I142"/>
      <c r="J142" s="129"/>
      <c r="K142"/>
      <c r="L142"/>
      <c r="M142"/>
      <c r="N142"/>
      <c r="O142"/>
      <c r="P142"/>
      <c r="Q142"/>
      <c r="R142"/>
      <c r="S142"/>
      <c r="T142"/>
      <c r="U142"/>
      <c r="V142"/>
      <c r="W142" s="130"/>
      <c r="X142" s="129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5.75">
      <c r="A143" s="120"/>
      <c r="B143" s="120"/>
      <c r="C143" s="120"/>
      <c r="D143" s="127"/>
      <c r="E143" s="120"/>
      <c r="F143"/>
      <c r="G143"/>
      <c r="H143" s="128" t="s">
        <v>77</v>
      </c>
      <c r="I143"/>
      <c r="J143" s="129"/>
      <c r="K143"/>
      <c r="L143"/>
      <c r="M143"/>
      <c r="N143"/>
      <c r="O143"/>
      <c r="P143"/>
      <c r="Q143"/>
      <c r="R143"/>
      <c r="S143"/>
      <c r="T143"/>
      <c r="U143"/>
      <c r="V143"/>
      <c r="W143" s="130"/>
      <c r="X143" s="129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5.75">
      <c r="A144" s="120"/>
      <c r="B144" s="120"/>
      <c r="C144" s="120"/>
      <c r="D144" s="127"/>
      <c r="E144" s="120"/>
      <c r="F144"/>
      <c r="G144"/>
      <c r="H144" s="128" t="s">
        <v>77</v>
      </c>
      <c r="I144"/>
      <c r="J144" s="129"/>
      <c r="K144"/>
      <c r="L144"/>
      <c r="M144"/>
      <c r="N144"/>
      <c r="O144"/>
      <c r="P144"/>
      <c r="Q144"/>
      <c r="R144"/>
      <c r="S144"/>
      <c r="T144"/>
      <c r="U144"/>
      <c r="V144"/>
      <c r="W144" s="130"/>
      <c r="X144" s="129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5.75">
      <c r="A145" s="120"/>
      <c r="B145" s="120"/>
      <c r="C145" s="120"/>
      <c r="D145" s="127"/>
      <c r="E145" s="120"/>
      <c r="F145"/>
      <c r="G145"/>
      <c r="H145" s="128" t="s">
        <v>77</v>
      </c>
      <c r="I145"/>
      <c r="J145" s="129"/>
      <c r="K145"/>
      <c r="L145"/>
      <c r="M145"/>
      <c r="N145"/>
      <c r="O145"/>
      <c r="P145"/>
      <c r="Q145"/>
      <c r="R145"/>
      <c r="S145"/>
      <c r="T145"/>
      <c r="U145"/>
      <c r="V145"/>
      <c r="W145" s="130"/>
      <c r="X145" s="129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5.75">
      <c r="A146" s="120"/>
      <c r="B146" s="120"/>
      <c r="C146" s="120"/>
      <c r="D146" s="127"/>
      <c r="E146" s="120"/>
      <c r="F146"/>
      <c r="G146"/>
      <c r="H146" s="128" t="s">
        <v>77</v>
      </c>
      <c r="I146"/>
      <c r="J146" s="129"/>
      <c r="K146"/>
      <c r="L146"/>
      <c r="M146"/>
      <c r="N146"/>
      <c r="O146"/>
      <c r="P146"/>
      <c r="Q146"/>
      <c r="R146"/>
      <c r="S146"/>
      <c r="T146"/>
      <c r="U146"/>
      <c r="V146"/>
      <c r="W146" s="130"/>
      <c r="X146" s="129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5.75">
      <c r="A147" s="120"/>
      <c r="B147" s="120"/>
      <c r="C147" s="120"/>
      <c r="D147" s="127"/>
      <c r="E147" s="120"/>
      <c r="F147"/>
      <c r="G147"/>
      <c r="H147" s="128" t="s">
        <v>77</v>
      </c>
      <c r="I147"/>
      <c r="J147" s="129"/>
      <c r="K147"/>
      <c r="L147"/>
      <c r="M147"/>
      <c r="N147"/>
      <c r="O147"/>
      <c r="P147"/>
      <c r="Q147"/>
      <c r="R147"/>
      <c r="S147"/>
      <c r="T147"/>
      <c r="U147"/>
      <c r="V147"/>
      <c r="W147" s="130"/>
      <c r="X147" s="129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5.75">
      <c r="A148" s="120"/>
      <c r="B148" s="120"/>
      <c r="C148" s="120"/>
      <c r="D148" s="127"/>
      <c r="E148" s="120"/>
      <c r="F148"/>
      <c r="G148"/>
      <c r="H148" s="128" t="s">
        <v>77</v>
      </c>
      <c r="I148"/>
      <c r="J148" s="129"/>
      <c r="K148"/>
      <c r="L148"/>
      <c r="M148"/>
      <c r="N148"/>
      <c r="O148"/>
      <c r="P148"/>
      <c r="Q148"/>
      <c r="R148"/>
      <c r="S148"/>
      <c r="T148"/>
      <c r="U148"/>
      <c r="V148"/>
      <c r="W148" s="130"/>
      <c r="X148" s="129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5.75">
      <c r="A149" s="120"/>
      <c r="B149" s="120"/>
      <c r="C149" s="120"/>
      <c r="D149" s="127"/>
      <c r="E149" s="120"/>
      <c r="F149"/>
      <c r="G149"/>
      <c r="H149" s="128" t="s">
        <v>77</v>
      </c>
      <c r="I149"/>
      <c r="J149" s="129"/>
      <c r="K149"/>
      <c r="L149"/>
      <c r="M149"/>
      <c r="N149"/>
      <c r="O149"/>
      <c r="P149"/>
      <c r="Q149"/>
      <c r="R149"/>
      <c r="S149"/>
      <c r="T149"/>
      <c r="U149"/>
      <c r="V149"/>
      <c r="W149" s="130"/>
      <c r="X149" s="12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5.75">
      <c r="A150" s="120"/>
      <c r="B150" s="120"/>
      <c r="C150" s="120"/>
      <c r="D150" s="127"/>
      <c r="E150" s="120"/>
      <c r="F150"/>
      <c r="G150"/>
      <c r="H150" s="128" t="s">
        <v>77</v>
      </c>
      <c r="I150"/>
      <c r="J150" s="129"/>
      <c r="K150"/>
      <c r="L150"/>
      <c r="M150"/>
      <c r="N150"/>
      <c r="O150"/>
      <c r="P150"/>
      <c r="Q150"/>
      <c r="R150"/>
      <c r="S150"/>
      <c r="T150"/>
      <c r="U150"/>
      <c r="V150"/>
      <c r="W150" s="130"/>
      <c r="X150" s="129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5.75">
      <c r="A151" s="120"/>
      <c r="B151" s="120"/>
      <c r="C151" s="120"/>
      <c r="D151" s="127"/>
      <c r="E151" s="120"/>
      <c r="F151"/>
      <c r="G151"/>
      <c r="H151" s="128" t="s">
        <v>77</v>
      </c>
      <c r="I151"/>
      <c r="J151" s="129"/>
      <c r="K151"/>
      <c r="L151"/>
      <c r="M151"/>
      <c r="N151"/>
      <c r="O151"/>
      <c r="P151"/>
      <c r="Q151"/>
      <c r="R151"/>
      <c r="S151"/>
      <c r="T151"/>
      <c r="U151"/>
      <c r="V151"/>
      <c r="W151" s="130"/>
      <c r="X151" s="129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5.75">
      <c r="A152" s="120"/>
      <c r="B152" s="120"/>
      <c r="C152" s="120"/>
      <c r="D152" s="127"/>
      <c r="E152" s="120"/>
      <c r="F152"/>
      <c r="G152"/>
      <c r="H152" s="128" t="s">
        <v>77</v>
      </c>
      <c r="I152"/>
      <c r="J152" s="129"/>
      <c r="K152"/>
      <c r="L152"/>
      <c r="M152"/>
      <c r="N152"/>
      <c r="O152"/>
      <c r="P152"/>
      <c r="Q152"/>
      <c r="R152"/>
      <c r="S152"/>
      <c r="T152"/>
      <c r="U152"/>
      <c r="V152"/>
      <c r="W152" s="130"/>
      <c r="X152" s="129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5.75">
      <c r="A153" s="120"/>
      <c r="B153" s="120"/>
      <c r="C153" s="120"/>
      <c r="D153" s="127"/>
      <c r="E153" s="120"/>
      <c r="F153"/>
      <c r="G153"/>
      <c r="H153" s="128" t="s">
        <v>77</v>
      </c>
      <c r="I153"/>
      <c r="J153" s="129"/>
      <c r="K153"/>
      <c r="L153"/>
      <c r="M153"/>
      <c r="N153"/>
      <c r="O153"/>
      <c r="P153"/>
      <c r="Q153"/>
      <c r="R153"/>
      <c r="S153"/>
      <c r="T153"/>
      <c r="U153"/>
      <c r="V153"/>
      <c r="W153" s="130"/>
      <c r="X153" s="129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5.75">
      <c r="A154" s="120"/>
      <c r="B154" s="120"/>
      <c r="C154" s="120"/>
      <c r="D154" s="127"/>
      <c r="E154" s="120"/>
      <c r="F154"/>
      <c r="G154"/>
      <c r="H154" s="128" t="s">
        <v>77</v>
      </c>
      <c r="I154"/>
      <c r="J154" s="129"/>
      <c r="K154"/>
      <c r="L154"/>
      <c r="M154"/>
      <c r="N154"/>
      <c r="O154"/>
      <c r="P154"/>
      <c r="Q154"/>
      <c r="R154"/>
      <c r="S154"/>
      <c r="T154"/>
      <c r="U154"/>
      <c r="V154"/>
      <c r="W154" s="130"/>
      <c r="X154" s="129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5.75">
      <c r="A155" s="120"/>
      <c r="B155" s="120"/>
      <c r="C155" s="120"/>
      <c r="D155" s="127"/>
      <c r="E155" s="120"/>
      <c r="F155"/>
      <c r="G155"/>
      <c r="H155" s="128" t="s">
        <v>77</v>
      </c>
      <c r="I155"/>
      <c r="J155" s="129"/>
      <c r="K155"/>
      <c r="L155"/>
      <c r="M155"/>
      <c r="N155"/>
      <c r="O155"/>
      <c r="P155"/>
      <c r="Q155"/>
      <c r="R155"/>
      <c r="S155"/>
      <c r="T155"/>
      <c r="U155"/>
      <c r="V155"/>
      <c r="W155" s="130"/>
      <c r="X155" s="129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5.75">
      <c r="A156" s="120"/>
      <c r="B156" s="120"/>
      <c r="C156" s="120"/>
      <c r="D156" s="127"/>
      <c r="E156" s="120"/>
      <c r="F156"/>
      <c r="G156"/>
      <c r="H156" s="128" t="s">
        <v>77</v>
      </c>
      <c r="I156"/>
      <c r="J156" s="129"/>
      <c r="K156"/>
      <c r="L156"/>
      <c r="M156"/>
      <c r="N156"/>
      <c r="O156"/>
      <c r="P156"/>
      <c r="Q156"/>
      <c r="R156"/>
      <c r="S156"/>
      <c r="T156"/>
      <c r="U156"/>
      <c r="V156"/>
      <c r="W156" s="130"/>
      <c r="X156" s="129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5.75">
      <c r="A157" s="120"/>
      <c r="B157" s="120"/>
      <c r="C157" s="120"/>
      <c r="D157" s="127"/>
      <c r="E157" s="120"/>
      <c r="F157"/>
      <c r="G157"/>
      <c r="H157" s="128" t="s">
        <v>77</v>
      </c>
      <c r="I157"/>
      <c r="J157" s="129"/>
      <c r="K157"/>
      <c r="L157"/>
      <c r="M157"/>
      <c r="N157"/>
      <c r="O157"/>
      <c r="P157"/>
      <c r="Q157"/>
      <c r="R157"/>
      <c r="S157"/>
      <c r="T157"/>
      <c r="U157"/>
      <c r="V157"/>
      <c r="W157" s="130"/>
      <c r="X157" s="129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5.75">
      <c r="A158" s="120"/>
      <c r="B158" s="120"/>
      <c r="C158" s="120"/>
      <c r="D158" s="127"/>
      <c r="E158" s="120"/>
      <c r="F158"/>
      <c r="G158"/>
      <c r="H158" s="128" t="s">
        <v>77</v>
      </c>
      <c r="I158"/>
      <c r="J158" s="129"/>
      <c r="K158"/>
      <c r="L158"/>
      <c r="M158"/>
      <c r="N158"/>
      <c r="O158"/>
      <c r="P158"/>
      <c r="Q158"/>
      <c r="R158"/>
      <c r="S158"/>
      <c r="T158"/>
      <c r="U158"/>
      <c r="V158"/>
      <c r="W158" s="130"/>
      <c r="X158" s="129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5.75">
      <c r="A159" s="120"/>
      <c r="B159" s="120"/>
      <c r="C159" s="120"/>
      <c r="D159" s="127"/>
      <c r="E159" s="120"/>
      <c r="F159"/>
      <c r="G159"/>
      <c r="H159" s="128" t="s">
        <v>77</v>
      </c>
      <c r="I159"/>
      <c r="J159" s="129"/>
      <c r="K159"/>
      <c r="L159"/>
      <c r="M159"/>
      <c r="N159"/>
      <c r="O159"/>
      <c r="P159"/>
      <c r="Q159"/>
      <c r="R159"/>
      <c r="S159"/>
      <c r="T159"/>
      <c r="U159"/>
      <c r="V159"/>
      <c r="W159" s="130"/>
      <c r="X159" s="12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5.75">
      <c r="A160" s="120"/>
      <c r="B160" s="120"/>
      <c r="C160" s="120"/>
      <c r="D160" s="127"/>
      <c r="E160" s="120"/>
      <c r="F160"/>
      <c r="G160"/>
      <c r="H160" s="128" t="s">
        <v>77</v>
      </c>
      <c r="I160"/>
      <c r="J160" s="129"/>
      <c r="K160"/>
      <c r="L160"/>
      <c r="M160"/>
      <c r="N160"/>
      <c r="O160"/>
      <c r="P160"/>
      <c r="Q160"/>
      <c r="R160"/>
      <c r="S160"/>
      <c r="T160"/>
      <c r="U160"/>
      <c r="V160"/>
      <c r="W160" s="130"/>
      <c r="X160" s="129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5.75">
      <c r="A161" s="120"/>
      <c r="B161" s="120"/>
      <c r="C161" s="120"/>
      <c r="D161" s="127"/>
      <c r="E161" s="120"/>
      <c r="F161"/>
      <c r="G161"/>
      <c r="H161" s="128" t="s">
        <v>77</v>
      </c>
      <c r="I161"/>
      <c r="J161" s="129"/>
      <c r="K161"/>
      <c r="L161"/>
      <c r="M161"/>
      <c r="N161"/>
      <c r="O161"/>
      <c r="P161"/>
      <c r="Q161"/>
      <c r="R161"/>
      <c r="S161"/>
      <c r="T161"/>
      <c r="U161"/>
      <c r="V161"/>
      <c r="W161" s="130"/>
      <c r="X161" s="129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5.75">
      <c r="A162" s="120"/>
      <c r="B162" s="120"/>
      <c r="C162" s="120"/>
      <c r="D162" s="127"/>
      <c r="E162" s="120"/>
      <c r="F162"/>
      <c r="G162"/>
      <c r="H162" s="128" t="s">
        <v>77</v>
      </c>
      <c r="I162"/>
      <c r="J162" s="129"/>
      <c r="K162"/>
      <c r="L162"/>
      <c r="M162"/>
      <c r="N162"/>
      <c r="O162"/>
      <c r="P162"/>
      <c r="Q162"/>
      <c r="R162"/>
      <c r="S162"/>
      <c r="T162"/>
      <c r="U162"/>
      <c r="V162"/>
      <c r="W162" s="130"/>
      <c r="X162" s="129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5.75">
      <c r="A163" s="120"/>
      <c r="B163" s="120"/>
      <c r="C163" s="120"/>
      <c r="D163" s="127"/>
      <c r="E163" s="120"/>
      <c r="F163"/>
      <c r="G163"/>
      <c r="H163" s="128" t="s">
        <v>77</v>
      </c>
      <c r="I163"/>
      <c r="J163" s="129"/>
      <c r="K163"/>
      <c r="L163"/>
      <c r="M163"/>
      <c r="N163"/>
      <c r="O163"/>
      <c r="P163"/>
      <c r="Q163"/>
      <c r="R163"/>
      <c r="S163"/>
      <c r="T163"/>
      <c r="U163"/>
      <c r="V163"/>
      <c r="W163" s="130"/>
      <c r="X163" s="129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5.75">
      <c r="A164" s="120"/>
      <c r="B164" s="120"/>
      <c r="C164" s="120"/>
      <c r="D164" s="127"/>
      <c r="E164" s="120"/>
      <c r="F164"/>
      <c r="G164"/>
      <c r="H164" s="128" t="s">
        <v>77</v>
      </c>
      <c r="I164"/>
      <c r="J164" s="129"/>
      <c r="K164"/>
      <c r="L164"/>
      <c r="M164"/>
      <c r="N164"/>
      <c r="O164"/>
      <c r="P164"/>
      <c r="Q164"/>
      <c r="R164"/>
      <c r="S164"/>
      <c r="T164"/>
      <c r="U164"/>
      <c r="V164"/>
      <c r="W164" s="130"/>
      <c r="X164" s="129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5.75">
      <c r="A165" s="120"/>
      <c r="B165" s="120"/>
      <c r="C165" s="120"/>
      <c r="D165" s="127"/>
      <c r="E165" s="120"/>
      <c r="F165"/>
      <c r="G165"/>
      <c r="H165" s="128" t="s">
        <v>77</v>
      </c>
      <c r="I165"/>
      <c r="J165" s="129"/>
      <c r="K165"/>
      <c r="L165"/>
      <c r="M165"/>
      <c r="N165"/>
      <c r="O165"/>
      <c r="P165"/>
      <c r="Q165"/>
      <c r="R165"/>
      <c r="S165"/>
      <c r="T165"/>
      <c r="U165"/>
      <c r="V165"/>
      <c r="W165" s="130"/>
      <c r="X165" s="129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5.75">
      <c r="A166" s="120"/>
      <c r="B166" s="120"/>
      <c r="C166" s="120"/>
      <c r="D166" s="127"/>
      <c r="E166" s="120"/>
      <c r="F166"/>
      <c r="G166"/>
      <c r="H166" s="128" t="s">
        <v>77</v>
      </c>
      <c r="I166"/>
      <c r="J166" s="129"/>
      <c r="K166"/>
      <c r="L166"/>
      <c r="M166"/>
      <c r="N166"/>
      <c r="O166"/>
      <c r="P166"/>
      <c r="Q166"/>
      <c r="R166"/>
      <c r="S166"/>
      <c r="T166"/>
      <c r="U166"/>
      <c r="V166"/>
      <c r="W166" s="130"/>
      <c r="X166" s="129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5.75">
      <c r="A167" s="120"/>
      <c r="B167" s="120"/>
      <c r="C167" s="120"/>
      <c r="D167" s="127"/>
      <c r="E167" s="120"/>
      <c r="F167"/>
      <c r="G167"/>
      <c r="H167" s="128" t="s">
        <v>77</v>
      </c>
      <c r="I167"/>
      <c r="J167" s="129"/>
      <c r="K167"/>
      <c r="L167"/>
      <c r="M167"/>
      <c r="N167"/>
      <c r="O167"/>
      <c r="P167"/>
      <c r="Q167"/>
      <c r="R167"/>
      <c r="S167"/>
      <c r="T167"/>
      <c r="U167"/>
      <c r="V167"/>
      <c r="W167" s="130"/>
      <c r="X167" s="129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5.75">
      <c r="A168" s="120"/>
      <c r="B168" s="120"/>
      <c r="C168" s="120"/>
      <c r="D168" s="127"/>
      <c r="E168" s="120"/>
      <c r="F168"/>
      <c r="G168"/>
      <c r="H168" s="128" t="s">
        <v>77</v>
      </c>
      <c r="I168"/>
      <c r="J168" s="129"/>
      <c r="K168"/>
      <c r="L168"/>
      <c r="M168"/>
      <c r="N168"/>
      <c r="O168"/>
      <c r="P168"/>
      <c r="Q168"/>
      <c r="R168"/>
      <c r="S168"/>
      <c r="T168"/>
      <c r="U168"/>
      <c r="V168"/>
      <c r="W168" s="130"/>
      <c r="X168" s="129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5.75">
      <c r="A169" s="120"/>
      <c r="B169" s="120"/>
      <c r="C169" s="120"/>
      <c r="D169" s="127"/>
      <c r="E169" s="120"/>
      <c r="F169"/>
      <c r="G169"/>
      <c r="H169" s="128" t="s">
        <v>77</v>
      </c>
      <c r="I169"/>
      <c r="J169" s="129"/>
      <c r="K169"/>
      <c r="L169"/>
      <c r="M169"/>
      <c r="N169"/>
      <c r="O169"/>
      <c r="P169"/>
      <c r="Q169"/>
      <c r="R169"/>
      <c r="S169"/>
      <c r="T169"/>
      <c r="U169"/>
      <c r="V169"/>
      <c r="W169" s="130"/>
      <c r="X169" s="12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5.75">
      <c r="A170" s="120"/>
      <c r="B170" s="120"/>
      <c r="C170" s="120"/>
      <c r="D170" s="127"/>
      <c r="E170" s="120"/>
      <c r="F170"/>
      <c r="G170"/>
      <c r="H170" s="128" t="s">
        <v>77</v>
      </c>
      <c r="I170"/>
      <c r="J170" s="129"/>
      <c r="K170"/>
      <c r="L170"/>
      <c r="M170"/>
      <c r="N170"/>
      <c r="O170"/>
      <c r="P170"/>
      <c r="Q170"/>
      <c r="R170"/>
      <c r="S170"/>
      <c r="T170"/>
      <c r="U170"/>
      <c r="V170"/>
      <c r="W170" s="130"/>
      <c r="X170" s="129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5.75">
      <c r="A171" s="120"/>
      <c r="B171" s="120"/>
      <c r="C171" s="120"/>
      <c r="D171" s="127"/>
      <c r="E171" s="120"/>
      <c r="F171"/>
      <c r="G171"/>
      <c r="H171" s="128" t="s">
        <v>77</v>
      </c>
      <c r="I171"/>
      <c r="J171" s="129"/>
      <c r="K171"/>
      <c r="L171"/>
      <c r="M171"/>
      <c r="N171"/>
      <c r="O171"/>
      <c r="P171"/>
      <c r="Q171"/>
      <c r="R171"/>
      <c r="S171"/>
      <c r="T171"/>
      <c r="U171"/>
      <c r="V171"/>
      <c r="W171" s="130"/>
      <c r="X171" s="129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5.75">
      <c r="A172" s="120"/>
      <c r="B172" s="120"/>
      <c r="C172" s="120"/>
      <c r="D172" s="127"/>
      <c r="E172" s="120"/>
      <c r="F172"/>
      <c r="G172"/>
      <c r="H172" s="128" t="s">
        <v>77</v>
      </c>
      <c r="I172"/>
      <c r="J172" s="129"/>
      <c r="K172"/>
      <c r="L172"/>
      <c r="M172"/>
      <c r="N172"/>
      <c r="O172"/>
      <c r="P172"/>
      <c r="Q172"/>
      <c r="R172"/>
      <c r="S172"/>
      <c r="T172"/>
      <c r="U172"/>
      <c r="V172"/>
      <c r="W172" s="130"/>
      <c r="X172" s="129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5.75">
      <c r="A173" s="120"/>
      <c r="B173" s="120"/>
      <c r="C173" s="120"/>
      <c r="D173" s="127"/>
      <c r="E173" s="120"/>
      <c r="F173"/>
      <c r="G173"/>
      <c r="H173" s="128" t="s">
        <v>77</v>
      </c>
      <c r="I173"/>
      <c r="J173" s="129"/>
      <c r="K173"/>
      <c r="L173"/>
      <c r="M173"/>
      <c r="N173"/>
      <c r="O173"/>
      <c r="P173"/>
      <c r="Q173"/>
      <c r="R173"/>
      <c r="S173"/>
      <c r="T173"/>
      <c r="U173"/>
      <c r="V173"/>
      <c r="W173" s="130"/>
      <c r="X173" s="129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5.75">
      <c r="A174" s="120"/>
      <c r="B174" s="120"/>
      <c r="C174" s="120"/>
      <c r="D174" s="127"/>
      <c r="E174" s="120"/>
      <c r="F174"/>
      <c r="G174"/>
      <c r="H174" s="128" t="s">
        <v>77</v>
      </c>
      <c r="I174"/>
      <c r="J174" s="129"/>
      <c r="K174"/>
      <c r="L174"/>
      <c r="M174"/>
      <c r="N174"/>
      <c r="O174"/>
      <c r="P174"/>
      <c r="Q174"/>
      <c r="R174"/>
      <c r="S174"/>
      <c r="T174"/>
      <c r="U174"/>
      <c r="V174"/>
      <c r="W174" s="130"/>
      <c r="X174" s="129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5.75">
      <c r="A175" s="120"/>
      <c r="B175" s="120"/>
      <c r="C175" s="120"/>
      <c r="D175" s="127"/>
      <c r="E175" s="120"/>
      <c r="F175"/>
      <c r="G175"/>
      <c r="H175" s="128" t="s">
        <v>77</v>
      </c>
      <c r="I175"/>
      <c r="J175" s="129"/>
      <c r="K175"/>
      <c r="L175"/>
      <c r="M175"/>
      <c r="N175"/>
      <c r="O175"/>
      <c r="P175"/>
      <c r="Q175"/>
      <c r="R175"/>
      <c r="S175"/>
      <c r="T175"/>
      <c r="U175"/>
      <c r="V175"/>
      <c r="W175" s="130"/>
      <c r="X175" s="129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5.75">
      <c r="A176" s="120"/>
      <c r="B176" s="120"/>
      <c r="C176" s="120"/>
      <c r="D176" s="127"/>
      <c r="E176" s="120"/>
      <c r="F176"/>
      <c r="G176"/>
      <c r="H176" s="128" t="s">
        <v>77</v>
      </c>
      <c r="I176"/>
      <c r="J176" s="129"/>
      <c r="K176"/>
      <c r="L176"/>
      <c r="M176"/>
      <c r="N176"/>
      <c r="O176"/>
      <c r="P176"/>
      <c r="Q176"/>
      <c r="R176"/>
      <c r="S176"/>
      <c r="T176"/>
      <c r="U176"/>
      <c r="V176"/>
      <c r="W176" s="130"/>
      <c r="X176" s="129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5.75">
      <c r="A177" s="120"/>
      <c r="B177" s="120"/>
      <c r="C177" s="120"/>
      <c r="D177" s="127"/>
      <c r="E177" s="120"/>
      <c r="F177"/>
      <c r="G177"/>
      <c r="H177" s="128" t="s">
        <v>77</v>
      </c>
      <c r="I177"/>
      <c r="J177" s="129"/>
      <c r="K177"/>
      <c r="L177"/>
      <c r="M177"/>
      <c r="N177"/>
      <c r="O177"/>
      <c r="P177"/>
      <c r="Q177"/>
      <c r="R177"/>
      <c r="S177"/>
      <c r="T177"/>
      <c r="U177"/>
      <c r="V177"/>
      <c r="W177" s="130"/>
      <c r="X177" s="129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5.75">
      <c r="A178" s="120"/>
      <c r="B178" s="120"/>
      <c r="C178" s="120"/>
      <c r="D178" s="127"/>
      <c r="E178" s="120"/>
      <c r="F178"/>
      <c r="G178"/>
      <c r="H178" s="128" t="s">
        <v>77</v>
      </c>
      <c r="I178"/>
      <c r="J178" s="129"/>
      <c r="K178"/>
      <c r="L178"/>
      <c r="M178"/>
      <c r="N178"/>
      <c r="O178"/>
      <c r="P178"/>
      <c r="Q178"/>
      <c r="R178"/>
      <c r="S178"/>
      <c r="T178"/>
      <c r="U178"/>
      <c r="V178"/>
      <c r="W178" s="130"/>
      <c r="X178" s="129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5.75">
      <c r="A179" s="120"/>
      <c r="B179" s="120"/>
      <c r="C179" s="120"/>
      <c r="D179" s="127"/>
      <c r="E179" s="120"/>
      <c r="F179"/>
      <c r="G179"/>
      <c r="H179" s="128" t="s">
        <v>77</v>
      </c>
      <c r="I179"/>
      <c r="J179" s="129"/>
      <c r="K179"/>
      <c r="L179"/>
      <c r="M179"/>
      <c r="N179"/>
      <c r="O179"/>
      <c r="P179"/>
      <c r="Q179"/>
      <c r="R179"/>
      <c r="S179"/>
      <c r="T179"/>
      <c r="U179"/>
      <c r="V179"/>
      <c r="W179" s="130"/>
      <c r="X179" s="12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5.75">
      <c r="A180" s="120"/>
      <c r="B180" s="120"/>
      <c r="C180" s="120"/>
      <c r="D180" s="127"/>
      <c r="E180" s="120"/>
      <c r="F180"/>
      <c r="G180"/>
      <c r="H180" s="128" t="s">
        <v>77</v>
      </c>
      <c r="I180"/>
      <c r="J180" s="129"/>
      <c r="K180"/>
      <c r="L180"/>
      <c r="M180"/>
      <c r="N180"/>
      <c r="O180"/>
      <c r="P180"/>
      <c r="Q180"/>
      <c r="R180"/>
      <c r="S180"/>
      <c r="T180"/>
      <c r="U180"/>
      <c r="V180"/>
      <c r="W180" s="130"/>
      <c r="X180" s="129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5.75">
      <c r="A181" s="120"/>
      <c r="B181" s="120"/>
      <c r="C181" s="120"/>
      <c r="D181" s="127"/>
      <c r="E181" s="120"/>
      <c r="F181"/>
      <c r="G181"/>
      <c r="H181" s="128" t="s">
        <v>77</v>
      </c>
      <c r="I181"/>
      <c r="J181" s="129"/>
      <c r="K181"/>
      <c r="L181"/>
      <c r="M181"/>
      <c r="N181"/>
      <c r="O181"/>
      <c r="P181"/>
      <c r="Q181"/>
      <c r="R181"/>
      <c r="S181"/>
      <c r="T181"/>
      <c r="U181"/>
      <c r="V181"/>
      <c r="W181" s="130"/>
      <c r="X181" s="129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5.75">
      <c r="A182" s="120"/>
      <c r="B182" s="120"/>
      <c r="C182" s="120"/>
      <c r="D182" s="127"/>
      <c r="E182" s="120"/>
      <c r="F182"/>
      <c r="G182"/>
      <c r="H182" s="128" t="s">
        <v>77</v>
      </c>
      <c r="I182"/>
      <c r="J182" s="129"/>
      <c r="K182"/>
      <c r="L182"/>
      <c r="M182"/>
      <c r="N182"/>
      <c r="O182"/>
      <c r="P182"/>
      <c r="Q182"/>
      <c r="R182"/>
      <c r="S182"/>
      <c r="T182"/>
      <c r="U182"/>
      <c r="V182"/>
      <c r="W182" s="130"/>
      <c r="X182" s="129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5.75">
      <c r="A183" s="120"/>
      <c r="B183" s="120"/>
      <c r="C183" s="120"/>
      <c r="D183" s="127"/>
      <c r="E183" s="120"/>
      <c r="F183"/>
      <c r="G183"/>
      <c r="H183" s="128" t="s">
        <v>77</v>
      </c>
      <c r="I183"/>
      <c r="J183" s="129"/>
      <c r="K183"/>
      <c r="L183"/>
      <c r="M183"/>
      <c r="N183"/>
      <c r="O183"/>
      <c r="P183"/>
      <c r="Q183"/>
      <c r="R183"/>
      <c r="S183"/>
      <c r="T183"/>
      <c r="U183"/>
      <c r="V183"/>
      <c r="W183" s="130"/>
      <c r="X183" s="129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2.75">
      <c r="A184" s="120"/>
      <c r="B184" s="120"/>
      <c r="C184" s="120"/>
      <c r="D184" s="127"/>
      <c r="E184" s="120"/>
      <c r="F184"/>
      <c r="G184"/>
      <c r="H184"/>
      <c r="I184"/>
      <c r="J184" s="129"/>
      <c r="K184"/>
      <c r="L184"/>
      <c r="M184"/>
      <c r="N184"/>
      <c r="O184"/>
      <c r="P184"/>
      <c r="Q184"/>
      <c r="R184"/>
      <c r="S184"/>
      <c r="T184"/>
      <c r="U184"/>
      <c r="V184"/>
      <c r="W184" s="130"/>
      <c r="X184" s="129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2.75">
      <c r="A185" s="120"/>
      <c r="B185" s="120"/>
      <c r="C185" s="120"/>
      <c r="D185" s="127"/>
      <c r="E185" s="120"/>
      <c r="F185"/>
      <c r="G185"/>
      <c r="H185"/>
      <c r="I185"/>
      <c r="J185" s="129"/>
      <c r="K185"/>
      <c r="L185"/>
      <c r="M185"/>
      <c r="N185"/>
      <c r="O185"/>
      <c r="P185"/>
      <c r="Q185"/>
      <c r="R185"/>
      <c r="S185"/>
      <c r="T185"/>
      <c r="U185"/>
      <c r="V185"/>
      <c r="W185" s="130"/>
      <c r="X185" s="129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2.75">
      <c r="A186" s="120"/>
      <c r="B186" s="120"/>
      <c r="C186" s="120"/>
      <c r="D186" s="127"/>
      <c r="E186" s="120"/>
      <c r="F186"/>
      <c r="G186"/>
      <c r="H186"/>
      <c r="I186"/>
      <c r="J186" s="129"/>
      <c r="K186"/>
      <c r="L186"/>
      <c r="M186"/>
      <c r="N186"/>
      <c r="O186"/>
      <c r="P186"/>
      <c r="Q186"/>
      <c r="R186"/>
      <c r="S186"/>
      <c r="T186"/>
      <c r="U186"/>
      <c r="V186"/>
      <c r="W186" s="130"/>
      <c r="X186" s="129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2.75">
      <c r="A187" s="120"/>
      <c r="B187" s="120"/>
      <c r="C187" s="120"/>
      <c r="D187" s="127"/>
      <c r="E187" s="120"/>
      <c r="F187"/>
      <c r="G187"/>
      <c r="H187"/>
      <c r="I187"/>
      <c r="J187" s="129"/>
      <c r="K187"/>
      <c r="L187"/>
      <c r="M187"/>
      <c r="N187"/>
      <c r="O187"/>
      <c r="P187"/>
      <c r="Q187"/>
      <c r="R187"/>
      <c r="S187"/>
      <c r="T187"/>
      <c r="U187"/>
      <c r="V187"/>
      <c r="W187" s="130"/>
      <c r="X187" s="129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2.75">
      <c r="A188" s="120"/>
      <c r="B188" s="120"/>
      <c r="C188" s="120"/>
      <c r="D188" s="127"/>
      <c r="E188" s="120"/>
      <c r="F188"/>
      <c r="G188"/>
      <c r="H188"/>
      <c r="I188"/>
      <c r="J188" s="129"/>
      <c r="K188"/>
      <c r="L188"/>
      <c r="M188"/>
      <c r="N188"/>
      <c r="O188"/>
      <c r="P188"/>
      <c r="Q188"/>
      <c r="R188"/>
      <c r="S188"/>
      <c r="T188"/>
      <c r="U188"/>
      <c r="V188"/>
      <c r="W188" s="130"/>
      <c r="X188" s="129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2.75">
      <c r="A189" s="120"/>
      <c r="B189" s="120"/>
      <c r="C189" s="120"/>
      <c r="D189" s="127"/>
      <c r="E189" s="120"/>
      <c r="F189"/>
      <c r="G189"/>
      <c r="H189"/>
      <c r="I189"/>
      <c r="J189" s="129"/>
      <c r="K189"/>
      <c r="L189"/>
      <c r="M189"/>
      <c r="N189"/>
      <c r="O189"/>
      <c r="P189"/>
      <c r="Q189"/>
      <c r="R189"/>
      <c r="S189"/>
      <c r="T189"/>
      <c r="U189"/>
      <c r="V189"/>
      <c r="W189" s="130"/>
      <c r="X189" s="12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2.75">
      <c r="A190" s="120"/>
      <c r="B190" s="120"/>
      <c r="C190" s="120"/>
      <c r="D190" s="127"/>
      <c r="E190" s="120"/>
      <c r="F190"/>
      <c r="G190"/>
      <c r="H190"/>
      <c r="I190"/>
      <c r="J190" s="129"/>
      <c r="K190"/>
      <c r="L190"/>
      <c r="M190"/>
      <c r="N190"/>
      <c r="O190"/>
      <c r="P190"/>
      <c r="Q190"/>
      <c r="R190"/>
      <c r="S190"/>
      <c r="T190"/>
      <c r="U190"/>
      <c r="V190"/>
      <c r="W190" s="130"/>
      <c r="X190" s="129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2.75">
      <c r="A191" s="120"/>
      <c r="B191" s="120"/>
      <c r="C191" s="120"/>
      <c r="D191" s="127"/>
      <c r="E191" s="120"/>
      <c r="F191"/>
      <c r="G191"/>
      <c r="H191"/>
      <c r="I191"/>
      <c r="J191" s="129"/>
      <c r="K191"/>
      <c r="L191"/>
      <c r="M191"/>
      <c r="N191"/>
      <c r="O191"/>
      <c r="P191"/>
      <c r="Q191"/>
      <c r="R191"/>
      <c r="S191"/>
      <c r="T191"/>
      <c r="U191"/>
      <c r="V191"/>
      <c r="W191" s="130"/>
      <c r="X191" s="129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2.75">
      <c r="A192" s="120"/>
      <c r="B192" s="120"/>
      <c r="C192" s="120"/>
      <c r="D192" s="127"/>
      <c r="E192" s="120"/>
      <c r="F192"/>
      <c r="G192"/>
      <c r="H192"/>
      <c r="I192"/>
      <c r="J192" s="129"/>
      <c r="K192"/>
      <c r="L192"/>
      <c r="M192"/>
      <c r="N192"/>
      <c r="O192"/>
      <c r="P192"/>
      <c r="Q192"/>
      <c r="R192"/>
      <c r="S192"/>
      <c r="T192"/>
      <c r="U192"/>
      <c r="V192"/>
      <c r="W192" s="130"/>
      <c r="X192" s="129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12.75">
      <c r="A193" s="120"/>
      <c r="B193" s="120"/>
      <c r="C193" s="120"/>
      <c r="D193" s="127"/>
      <c r="E193" s="120"/>
      <c r="F193"/>
      <c r="G193"/>
      <c r="H193"/>
      <c r="I193"/>
      <c r="J193" s="129"/>
      <c r="K193"/>
      <c r="L193"/>
      <c r="M193"/>
      <c r="N193"/>
      <c r="O193"/>
      <c r="P193"/>
      <c r="Q193"/>
      <c r="R193"/>
      <c r="S193"/>
      <c r="T193"/>
      <c r="U193"/>
      <c r="V193"/>
      <c r="W193" s="130"/>
      <c r="X193" s="129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2.75">
      <c r="A194" s="120"/>
      <c r="B194" s="120"/>
      <c r="C194" s="120"/>
      <c r="D194" s="127"/>
      <c r="E194" s="120"/>
      <c r="F194"/>
      <c r="G194"/>
      <c r="H194"/>
      <c r="I194"/>
      <c r="J194" s="129"/>
      <c r="K194"/>
      <c r="L194"/>
      <c r="M194"/>
      <c r="N194"/>
      <c r="O194"/>
      <c r="P194"/>
      <c r="Q194"/>
      <c r="R194"/>
      <c r="S194"/>
      <c r="T194"/>
      <c r="U194"/>
      <c r="V194"/>
      <c r="W194" s="130"/>
      <c r="X194" s="129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2.75">
      <c r="A195" s="120"/>
      <c r="B195" s="120"/>
      <c r="C195" s="120"/>
      <c r="D195" s="127"/>
      <c r="E195" s="120"/>
      <c r="F195"/>
      <c r="G195"/>
      <c r="H195"/>
      <c r="I195"/>
      <c r="J195" s="129"/>
      <c r="K195"/>
      <c r="L195"/>
      <c r="M195"/>
      <c r="N195"/>
      <c r="O195"/>
      <c r="P195"/>
      <c r="Q195"/>
      <c r="R195"/>
      <c r="S195"/>
      <c r="T195"/>
      <c r="U195"/>
      <c r="V195"/>
      <c r="W195" s="130"/>
      <c r="X195" s="129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2.75">
      <c r="A196" s="120"/>
      <c r="B196" s="120"/>
      <c r="C196" s="120"/>
      <c r="D196" s="127"/>
      <c r="E196" s="120"/>
      <c r="F196"/>
      <c r="G196"/>
      <c r="H196"/>
      <c r="I196"/>
      <c r="J196" s="129"/>
      <c r="K196"/>
      <c r="L196"/>
      <c r="M196"/>
      <c r="N196"/>
      <c r="O196"/>
      <c r="P196"/>
      <c r="Q196"/>
      <c r="R196"/>
      <c r="S196"/>
      <c r="T196"/>
      <c r="U196"/>
      <c r="V196"/>
      <c r="W196" s="130"/>
      <c r="X196" s="129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2.75">
      <c r="A197" s="120"/>
      <c r="B197" s="120"/>
      <c r="C197" s="120"/>
      <c r="D197" s="127"/>
      <c r="E197" s="120"/>
      <c r="F197"/>
      <c r="G197"/>
      <c r="H197"/>
      <c r="I197"/>
      <c r="J197" s="129"/>
      <c r="K197"/>
      <c r="L197"/>
      <c r="M197"/>
      <c r="N197"/>
      <c r="O197"/>
      <c r="P197"/>
      <c r="Q197"/>
      <c r="R197"/>
      <c r="S197"/>
      <c r="T197"/>
      <c r="U197"/>
      <c r="V197"/>
      <c r="W197" s="130"/>
      <c r="X197" s="129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2.75">
      <c r="A198" s="120"/>
      <c r="B198" s="120"/>
      <c r="C198" s="120"/>
      <c r="D198" s="127"/>
      <c r="E198" s="120"/>
      <c r="F198"/>
      <c r="G198"/>
      <c r="H198"/>
      <c r="I198"/>
      <c r="J198" s="129"/>
      <c r="K198"/>
      <c r="L198"/>
      <c r="M198"/>
      <c r="N198"/>
      <c r="O198"/>
      <c r="P198"/>
      <c r="Q198"/>
      <c r="R198"/>
      <c r="S198"/>
      <c r="T198"/>
      <c r="U198"/>
      <c r="V198"/>
      <c r="W198" s="130"/>
      <c r="X198" s="129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2.75">
      <c r="A199" s="120"/>
      <c r="B199" s="120"/>
      <c r="C199" s="120"/>
      <c r="D199" s="127"/>
      <c r="E199" s="120"/>
      <c r="F199"/>
      <c r="G199"/>
      <c r="H199"/>
      <c r="I199"/>
      <c r="J199" s="129"/>
      <c r="K199"/>
      <c r="L199"/>
      <c r="M199"/>
      <c r="N199"/>
      <c r="O199"/>
      <c r="P199"/>
      <c r="Q199"/>
      <c r="R199"/>
      <c r="S199"/>
      <c r="T199"/>
      <c r="U199"/>
      <c r="V199"/>
      <c r="W199" s="130"/>
      <c r="X199" s="12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2.75">
      <c r="A200" s="120"/>
      <c r="B200" s="120"/>
      <c r="C200" s="120"/>
      <c r="D200" s="127"/>
      <c r="E200" s="120"/>
      <c r="F200"/>
      <c r="G200"/>
      <c r="H200"/>
      <c r="I200"/>
      <c r="J200" s="129"/>
      <c r="K200"/>
      <c r="L200"/>
      <c r="M200"/>
      <c r="N200"/>
      <c r="O200"/>
      <c r="P200"/>
      <c r="Q200"/>
      <c r="R200"/>
      <c r="S200"/>
      <c r="T200"/>
      <c r="U200"/>
      <c r="V200"/>
      <c r="W200" s="130"/>
      <c r="X200" s="129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2.75">
      <c r="A201" s="120"/>
      <c r="B201" s="120"/>
      <c r="C201" s="120"/>
      <c r="D201" s="127"/>
      <c r="E201" s="120"/>
      <c r="F201"/>
      <c r="G201"/>
      <c r="H201"/>
      <c r="I201"/>
      <c r="J201" s="129"/>
      <c r="K201"/>
      <c r="L201"/>
      <c r="M201"/>
      <c r="N201"/>
      <c r="O201"/>
      <c r="P201"/>
      <c r="Q201"/>
      <c r="R201"/>
      <c r="S201"/>
      <c r="T201"/>
      <c r="U201"/>
      <c r="V201"/>
      <c r="W201" s="130"/>
      <c r="X201" s="129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2.75">
      <c r="A202" s="120"/>
      <c r="B202" s="120"/>
      <c r="C202" s="120"/>
      <c r="D202" s="127"/>
      <c r="E202" s="120"/>
      <c r="F202"/>
      <c r="G202"/>
      <c r="H202"/>
      <c r="I202"/>
      <c r="J202" s="129"/>
      <c r="K202"/>
      <c r="L202"/>
      <c r="M202"/>
      <c r="N202"/>
      <c r="O202"/>
      <c r="P202"/>
      <c r="Q202"/>
      <c r="R202"/>
      <c r="S202"/>
      <c r="T202"/>
      <c r="U202"/>
      <c r="V202"/>
      <c r="W202" s="130"/>
      <c r="X202" s="129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2.75">
      <c r="A203" s="120"/>
      <c r="B203" s="120"/>
      <c r="C203" s="120"/>
      <c r="D203" s="127"/>
      <c r="E203" s="120"/>
      <c r="F203"/>
      <c r="G203"/>
      <c r="H203"/>
      <c r="I203"/>
      <c r="J203" s="129"/>
      <c r="K203"/>
      <c r="L203"/>
      <c r="M203"/>
      <c r="N203"/>
      <c r="O203"/>
      <c r="P203"/>
      <c r="Q203"/>
      <c r="R203"/>
      <c r="S203"/>
      <c r="T203"/>
      <c r="U203"/>
      <c r="V203"/>
      <c r="W203" s="130"/>
      <c r="X203" s="129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12.75">
      <c r="A204" s="120"/>
      <c r="B204" s="120"/>
      <c r="C204" s="120"/>
      <c r="D204" s="127"/>
      <c r="E204" s="120"/>
      <c r="F204"/>
      <c r="G204"/>
      <c r="H204"/>
      <c r="I204"/>
      <c r="J204" s="129"/>
      <c r="K204"/>
      <c r="L204"/>
      <c r="M204"/>
      <c r="N204"/>
      <c r="O204"/>
      <c r="P204"/>
      <c r="Q204"/>
      <c r="R204"/>
      <c r="S204"/>
      <c r="T204"/>
      <c r="U204"/>
      <c r="V204"/>
      <c r="W204" s="130"/>
      <c r="X204" s="129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2.75">
      <c r="A205" s="120"/>
      <c r="B205" s="120"/>
      <c r="C205" s="120"/>
      <c r="D205" s="127"/>
      <c r="E205" s="120"/>
      <c r="F205"/>
      <c r="G205"/>
      <c r="H205"/>
      <c r="I205"/>
      <c r="J205" s="129"/>
      <c r="K205"/>
      <c r="L205"/>
      <c r="M205"/>
      <c r="N205"/>
      <c r="O205"/>
      <c r="P205"/>
      <c r="Q205"/>
      <c r="R205"/>
      <c r="S205"/>
      <c r="T205"/>
      <c r="U205"/>
      <c r="V205"/>
      <c r="W205" s="130"/>
      <c r="X205" s="129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12.75">
      <c r="A206" s="120"/>
      <c r="B206" s="120"/>
      <c r="C206" s="120"/>
      <c r="D206" s="127"/>
      <c r="E206" s="120"/>
      <c r="F206"/>
      <c r="G206"/>
      <c r="H206"/>
      <c r="I206"/>
      <c r="J206" s="129"/>
      <c r="K206"/>
      <c r="L206"/>
      <c r="M206"/>
      <c r="N206"/>
      <c r="O206"/>
      <c r="P206"/>
      <c r="Q206"/>
      <c r="R206"/>
      <c r="S206"/>
      <c r="T206"/>
      <c r="U206"/>
      <c r="V206"/>
      <c r="W206" s="130"/>
      <c r="X206" s="129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12.75">
      <c r="A207" s="120"/>
      <c r="B207" s="120"/>
      <c r="C207" s="120"/>
      <c r="D207" s="127"/>
      <c r="E207" s="120"/>
      <c r="F207"/>
      <c r="G207"/>
      <c r="H207"/>
      <c r="I207"/>
      <c r="J207" s="129"/>
      <c r="K207"/>
      <c r="L207"/>
      <c r="M207"/>
      <c r="N207"/>
      <c r="O207"/>
      <c r="P207"/>
      <c r="Q207"/>
      <c r="R207"/>
      <c r="S207"/>
      <c r="T207"/>
      <c r="U207"/>
      <c r="V207"/>
      <c r="W207" s="130"/>
      <c r="X207" s="129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12.75">
      <c r="A208" s="120"/>
      <c r="B208" s="120"/>
      <c r="C208" s="120"/>
      <c r="D208" s="127"/>
      <c r="E208" s="120"/>
      <c r="F208"/>
      <c r="G208"/>
      <c r="H208"/>
      <c r="I208"/>
      <c r="J208" s="129"/>
      <c r="K208"/>
      <c r="L208"/>
      <c r="M208"/>
      <c r="N208"/>
      <c r="O208"/>
      <c r="P208"/>
      <c r="Q208"/>
      <c r="R208"/>
      <c r="S208"/>
      <c r="T208"/>
      <c r="U208"/>
      <c r="V208"/>
      <c r="W208" s="130"/>
      <c r="X208" s="129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2.75">
      <c r="A209" s="120"/>
      <c r="B209" s="120"/>
      <c r="C209" s="120"/>
      <c r="D209" s="127"/>
      <c r="E209" s="120"/>
      <c r="F209"/>
      <c r="G209"/>
      <c r="H209"/>
      <c r="I209"/>
      <c r="J209" s="129"/>
      <c r="K209"/>
      <c r="L209"/>
      <c r="M209"/>
      <c r="N209"/>
      <c r="O209"/>
      <c r="P209"/>
      <c r="Q209"/>
      <c r="R209"/>
      <c r="S209"/>
      <c r="T209"/>
      <c r="U209"/>
      <c r="V209"/>
      <c r="W209" s="130"/>
      <c r="X209" s="12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12.75">
      <c r="A210" s="120"/>
      <c r="B210" s="120"/>
      <c r="C210" s="120"/>
      <c r="D210" s="127"/>
      <c r="E210" s="120"/>
      <c r="F210"/>
      <c r="G210"/>
      <c r="H210"/>
      <c r="I210"/>
      <c r="J210" s="129"/>
      <c r="K210"/>
      <c r="L210"/>
      <c r="M210"/>
      <c r="N210"/>
      <c r="O210"/>
      <c r="P210"/>
      <c r="Q210"/>
      <c r="R210"/>
      <c r="S210"/>
      <c r="T210"/>
      <c r="U210"/>
      <c r="V210"/>
      <c r="W210" s="130"/>
      <c r="X210" s="129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2.75">
      <c r="A211" s="120"/>
      <c r="B211" s="120"/>
      <c r="C211" s="120"/>
      <c r="D211" s="127"/>
      <c r="E211" s="120"/>
      <c r="F211"/>
      <c r="G211"/>
      <c r="H211"/>
      <c r="I211"/>
      <c r="J211" s="129"/>
      <c r="K211"/>
      <c r="L211"/>
      <c r="M211"/>
      <c r="N211"/>
      <c r="O211"/>
      <c r="P211"/>
      <c r="Q211"/>
      <c r="R211"/>
      <c r="S211"/>
      <c r="T211"/>
      <c r="U211"/>
      <c r="V211"/>
      <c r="W211" s="130"/>
      <c r="X211" s="129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2.75">
      <c r="A212" s="120"/>
      <c r="B212" s="120"/>
      <c r="C212" s="120"/>
      <c r="D212" s="127"/>
      <c r="E212" s="120"/>
      <c r="F212"/>
      <c r="G212"/>
      <c r="H212"/>
      <c r="I212"/>
      <c r="J212" s="129"/>
      <c r="K212"/>
      <c r="L212"/>
      <c r="M212"/>
      <c r="N212"/>
      <c r="O212"/>
      <c r="P212"/>
      <c r="Q212"/>
      <c r="R212"/>
      <c r="S212"/>
      <c r="T212"/>
      <c r="U212"/>
      <c r="V212"/>
      <c r="W212" s="130"/>
      <c r="X212" s="129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12.75">
      <c r="A213" s="120"/>
      <c r="B213" s="120"/>
      <c r="C213" s="120"/>
      <c r="D213" s="127"/>
      <c r="E213" s="120"/>
      <c r="F213"/>
      <c r="G213"/>
      <c r="H213"/>
      <c r="I213"/>
      <c r="J213" s="129"/>
      <c r="K213"/>
      <c r="L213"/>
      <c r="M213"/>
      <c r="N213"/>
      <c r="O213"/>
      <c r="P213"/>
      <c r="Q213"/>
      <c r="R213"/>
      <c r="S213"/>
      <c r="T213"/>
      <c r="U213"/>
      <c r="V213"/>
      <c r="W213" s="130"/>
      <c r="X213" s="129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2.75">
      <c r="A214" s="120"/>
      <c r="B214" s="120"/>
      <c r="C214" s="120"/>
      <c r="D214" s="127"/>
      <c r="E214" s="120"/>
      <c r="F214"/>
      <c r="G214"/>
      <c r="H214"/>
      <c r="I214"/>
      <c r="J214" s="129"/>
      <c r="K214"/>
      <c r="L214"/>
      <c r="M214"/>
      <c r="N214"/>
      <c r="O214"/>
      <c r="P214"/>
      <c r="Q214"/>
      <c r="R214"/>
      <c r="S214"/>
      <c r="T214"/>
      <c r="U214"/>
      <c r="V214"/>
      <c r="W214" s="130"/>
      <c r="X214" s="129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12.75">
      <c r="A215" s="120"/>
      <c r="B215" s="120"/>
      <c r="C215" s="120"/>
      <c r="D215" s="127"/>
      <c r="E215" s="120"/>
      <c r="F215"/>
      <c r="G215"/>
      <c r="H215"/>
      <c r="I215"/>
      <c r="J215" s="129"/>
      <c r="K215"/>
      <c r="L215"/>
      <c r="M215"/>
      <c r="N215"/>
      <c r="O215"/>
      <c r="P215"/>
      <c r="Q215"/>
      <c r="R215"/>
      <c r="S215"/>
      <c r="T215"/>
      <c r="U215"/>
      <c r="V215"/>
      <c r="W215" s="130"/>
      <c r="X215" s="129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12.75">
      <c r="A216" s="120"/>
      <c r="B216" s="120"/>
      <c r="C216" s="120"/>
      <c r="D216" s="127"/>
      <c r="E216" s="120"/>
      <c r="F216"/>
      <c r="G216"/>
      <c r="H216"/>
      <c r="I216"/>
      <c r="J216" s="129"/>
      <c r="K216"/>
      <c r="L216"/>
      <c r="M216"/>
      <c r="N216"/>
      <c r="O216"/>
      <c r="P216"/>
      <c r="Q216"/>
      <c r="R216"/>
      <c r="S216"/>
      <c r="T216"/>
      <c r="U216"/>
      <c r="V216"/>
      <c r="W216" s="130"/>
      <c r="X216" s="129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12.75">
      <c r="A217" s="120"/>
      <c r="B217" s="120"/>
      <c r="C217" s="120"/>
      <c r="D217" s="127"/>
      <c r="E217" s="120"/>
      <c r="F217"/>
      <c r="G217"/>
      <c r="H217"/>
      <c r="I217"/>
      <c r="J217" s="129"/>
      <c r="K217"/>
      <c r="L217"/>
      <c r="M217"/>
      <c r="N217"/>
      <c r="O217"/>
      <c r="P217"/>
      <c r="Q217"/>
      <c r="R217"/>
      <c r="S217"/>
      <c r="T217"/>
      <c r="U217"/>
      <c r="V217"/>
      <c r="W217" s="130"/>
      <c r="X217" s="129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2.75">
      <c r="A218" s="120"/>
      <c r="B218" s="120"/>
      <c r="C218" s="120"/>
      <c r="D218" s="127"/>
      <c r="E218" s="120"/>
      <c r="F218"/>
      <c r="G218"/>
      <c r="H218"/>
      <c r="I218"/>
      <c r="J218" s="129"/>
      <c r="K218"/>
      <c r="L218"/>
      <c r="M218"/>
      <c r="N218"/>
      <c r="O218"/>
      <c r="P218"/>
      <c r="Q218"/>
      <c r="R218"/>
      <c r="S218"/>
      <c r="T218"/>
      <c r="U218"/>
      <c r="V218"/>
      <c r="W218" s="130"/>
      <c r="X218" s="129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2.75">
      <c r="A219" s="120"/>
      <c r="B219" s="120"/>
      <c r="C219" s="120"/>
      <c r="D219" s="127"/>
      <c r="E219" s="120"/>
      <c r="F219"/>
      <c r="G219"/>
      <c r="H219"/>
      <c r="I219"/>
      <c r="J219" s="129"/>
      <c r="K219"/>
      <c r="L219"/>
      <c r="M219"/>
      <c r="N219"/>
      <c r="O219"/>
      <c r="P219"/>
      <c r="Q219"/>
      <c r="R219"/>
      <c r="S219"/>
      <c r="T219"/>
      <c r="U219"/>
      <c r="V219"/>
      <c r="W219" s="130"/>
      <c r="X219" s="12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2.75">
      <c r="A220" s="120"/>
      <c r="B220" s="120"/>
      <c r="C220" s="120"/>
      <c r="D220" s="127"/>
      <c r="E220" s="120"/>
      <c r="F220"/>
      <c r="G220"/>
      <c r="H220"/>
      <c r="I220"/>
      <c r="J220" s="129"/>
      <c r="K220"/>
      <c r="L220"/>
      <c r="M220"/>
      <c r="N220"/>
      <c r="O220"/>
      <c r="P220"/>
      <c r="Q220"/>
      <c r="R220"/>
      <c r="S220"/>
      <c r="T220"/>
      <c r="U220"/>
      <c r="V220"/>
      <c r="W220" s="130"/>
      <c r="X220" s="129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2.75">
      <c r="A221" s="120"/>
      <c r="B221" s="120"/>
      <c r="C221" s="120"/>
      <c r="D221" s="127"/>
      <c r="E221" s="120"/>
      <c r="F221"/>
      <c r="G221"/>
      <c r="H221"/>
      <c r="I221"/>
      <c r="J221" s="129"/>
      <c r="K221"/>
      <c r="L221"/>
      <c r="M221"/>
      <c r="N221"/>
      <c r="O221"/>
      <c r="P221"/>
      <c r="Q221"/>
      <c r="R221"/>
      <c r="S221"/>
      <c r="T221"/>
      <c r="U221"/>
      <c r="V221"/>
      <c r="W221" s="130"/>
      <c r="X221" s="129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2.75">
      <c r="A222" s="120"/>
      <c r="B222" s="120"/>
      <c r="C222" s="120"/>
      <c r="D222" s="127"/>
      <c r="E222" s="120"/>
      <c r="F222"/>
      <c r="G222"/>
      <c r="H222"/>
      <c r="I222"/>
      <c r="J222" s="129"/>
      <c r="K222"/>
      <c r="L222"/>
      <c r="M222"/>
      <c r="N222"/>
      <c r="O222"/>
      <c r="P222"/>
      <c r="Q222"/>
      <c r="R222"/>
      <c r="S222"/>
      <c r="T222"/>
      <c r="U222"/>
      <c r="V222"/>
      <c r="W222" s="130"/>
      <c r="X222" s="129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2.75">
      <c r="A223" s="120"/>
      <c r="B223" s="120"/>
      <c r="C223" s="120"/>
      <c r="D223" s="127"/>
      <c r="E223" s="120"/>
      <c r="F223"/>
      <c r="G223"/>
      <c r="H223"/>
      <c r="I223"/>
      <c r="J223" s="129"/>
      <c r="K223"/>
      <c r="L223"/>
      <c r="M223"/>
      <c r="N223"/>
      <c r="O223"/>
      <c r="P223"/>
      <c r="Q223"/>
      <c r="R223"/>
      <c r="S223"/>
      <c r="T223"/>
      <c r="U223"/>
      <c r="V223"/>
      <c r="W223" s="130"/>
      <c r="X223" s="129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12.75">
      <c r="A224" s="120"/>
      <c r="B224" s="120"/>
      <c r="C224" s="120"/>
      <c r="D224" s="127"/>
      <c r="E224" s="120"/>
      <c r="F224"/>
      <c r="G224"/>
      <c r="H224"/>
      <c r="I224"/>
      <c r="J224" s="129"/>
      <c r="K224"/>
      <c r="L224"/>
      <c r="M224"/>
      <c r="N224"/>
      <c r="O224"/>
      <c r="P224"/>
      <c r="Q224"/>
      <c r="R224"/>
      <c r="S224"/>
      <c r="T224"/>
      <c r="U224"/>
      <c r="V224"/>
      <c r="W224" s="130"/>
      <c r="X224" s="129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12.75">
      <c r="A225" s="120"/>
      <c r="B225" s="120"/>
      <c r="C225" s="120"/>
      <c r="D225" s="127"/>
      <c r="E225" s="120"/>
      <c r="F225"/>
      <c r="G225"/>
      <c r="H225"/>
      <c r="I225"/>
      <c r="J225" s="129"/>
      <c r="K225"/>
      <c r="L225"/>
      <c r="M225"/>
      <c r="N225"/>
      <c r="O225"/>
      <c r="P225"/>
      <c r="Q225"/>
      <c r="R225"/>
      <c r="S225"/>
      <c r="T225"/>
      <c r="U225"/>
      <c r="V225"/>
      <c r="W225" s="130"/>
      <c r="X225" s="129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12.75">
      <c r="A226" s="120"/>
      <c r="B226" s="120"/>
      <c r="C226" s="120"/>
      <c r="D226" s="127"/>
      <c r="E226" s="120"/>
      <c r="F226"/>
      <c r="G226"/>
      <c r="H226"/>
      <c r="I226"/>
      <c r="J226" s="129"/>
      <c r="K226"/>
      <c r="L226"/>
      <c r="M226"/>
      <c r="N226"/>
      <c r="O226"/>
      <c r="P226"/>
      <c r="Q226"/>
      <c r="R226"/>
      <c r="S226"/>
      <c r="T226"/>
      <c r="U226"/>
      <c r="V226"/>
      <c r="W226" s="130"/>
      <c r="X226" s="129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12.75">
      <c r="A227" s="120"/>
      <c r="B227" s="120"/>
      <c r="C227" s="120"/>
      <c r="D227" s="127"/>
      <c r="E227" s="120"/>
      <c r="F227"/>
      <c r="G227"/>
      <c r="H227"/>
      <c r="I227"/>
      <c r="J227" s="129"/>
      <c r="K227"/>
      <c r="L227"/>
      <c r="M227"/>
      <c r="N227"/>
      <c r="O227"/>
      <c r="P227"/>
      <c r="Q227"/>
      <c r="R227"/>
      <c r="S227"/>
      <c r="T227"/>
      <c r="U227"/>
      <c r="V227"/>
      <c r="W227" s="130"/>
      <c r="X227" s="129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2.75">
      <c r="A228" s="120"/>
      <c r="B228" s="120"/>
      <c r="C228" s="120"/>
      <c r="D228" s="127"/>
      <c r="E228" s="120"/>
      <c r="F228"/>
      <c r="G228"/>
      <c r="H228"/>
      <c r="I228"/>
      <c r="J228" s="129"/>
      <c r="K228"/>
      <c r="L228"/>
      <c r="M228"/>
      <c r="N228"/>
      <c r="O228"/>
      <c r="P228"/>
      <c r="Q228"/>
      <c r="R228"/>
      <c r="S228"/>
      <c r="T228"/>
      <c r="U228"/>
      <c r="V228"/>
      <c r="W228" s="130"/>
      <c r="X228" s="129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2.75">
      <c r="A229" s="120"/>
      <c r="B229" s="120"/>
      <c r="C229" s="120"/>
      <c r="D229" s="127"/>
      <c r="E229" s="120"/>
      <c r="F229"/>
      <c r="G229"/>
      <c r="H229"/>
      <c r="I229"/>
      <c r="J229" s="129"/>
      <c r="K229"/>
      <c r="L229"/>
      <c r="M229"/>
      <c r="N229"/>
      <c r="O229"/>
      <c r="P229"/>
      <c r="Q229"/>
      <c r="R229"/>
      <c r="S229"/>
      <c r="T229"/>
      <c r="U229"/>
      <c r="V229"/>
      <c r="W229" s="130"/>
      <c r="X229" s="1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2.75">
      <c r="A230" s="120"/>
      <c r="B230" s="120"/>
      <c r="C230" s="120"/>
      <c r="D230" s="127"/>
      <c r="E230" s="120"/>
      <c r="F230"/>
      <c r="G230"/>
      <c r="H230"/>
      <c r="I230"/>
      <c r="J230" s="129"/>
      <c r="K230"/>
      <c r="L230"/>
      <c r="M230"/>
      <c r="N230"/>
      <c r="O230"/>
      <c r="P230"/>
      <c r="Q230"/>
      <c r="R230"/>
      <c r="S230"/>
      <c r="T230"/>
      <c r="U230"/>
      <c r="V230"/>
      <c r="W230" s="130"/>
      <c r="X230" s="129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2.75">
      <c r="A231" s="120"/>
      <c r="B231" s="120"/>
      <c r="C231" s="120"/>
      <c r="D231" s="127"/>
      <c r="E231" s="120"/>
      <c r="F231"/>
      <c r="G231"/>
      <c r="H231"/>
      <c r="I231"/>
      <c r="J231" s="129"/>
      <c r="K231"/>
      <c r="L231"/>
      <c r="M231"/>
      <c r="N231"/>
      <c r="O231"/>
      <c r="P231"/>
      <c r="Q231"/>
      <c r="R231"/>
      <c r="S231"/>
      <c r="T231"/>
      <c r="U231"/>
      <c r="V231"/>
      <c r="W231" s="130"/>
      <c r="X231" s="129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12.75">
      <c r="A232" s="120"/>
      <c r="B232" s="120"/>
      <c r="C232" s="120"/>
      <c r="D232" s="127"/>
      <c r="E232" s="120"/>
      <c r="F232"/>
      <c r="G232"/>
      <c r="H232"/>
      <c r="I232"/>
      <c r="J232" s="129"/>
      <c r="K232"/>
      <c r="L232"/>
      <c r="M232"/>
      <c r="N232"/>
      <c r="O232"/>
      <c r="P232"/>
      <c r="Q232"/>
      <c r="R232"/>
      <c r="S232"/>
      <c r="T232"/>
      <c r="U232"/>
      <c r="V232"/>
      <c r="W232" s="130"/>
      <c r="X232" s="129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12.75">
      <c r="A233" s="120"/>
      <c r="B233" s="120"/>
      <c r="C233" s="120"/>
      <c r="D233" s="127"/>
      <c r="E233" s="120"/>
      <c r="F233"/>
      <c r="G233"/>
      <c r="H233"/>
      <c r="I233"/>
      <c r="J233" s="129"/>
      <c r="K233"/>
      <c r="L233"/>
      <c r="M233"/>
      <c r="N233"/>
      <c r="O233"/>
      <c r="P233"/>
      <c r="Q233"/>
      <c r="R233"/>
      <c r="S233"/>
      <c r="T233"/>
      <c r="U233"/>
      <c r="V233"/>
      <c r="W233" s="130"/>
      <c r="X233" s="129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12.75">
      <c r="A234" s="120"/>
      <c r="B234" s="120"/>
      <c r="C234" s="120"/>
      <c r="D234" s="127"/>
      <c r="E234" s="120"/>
      <c r="F234"/>
      <c r="G234"/>
      <c r="H234"/>
      <c r="I234"/>
      <c r="J234" s="129"/>
      <c r="K234"/>
      <c r="L234"/>
      <c r="M234"/>
      <c r="N234"/>
      <c r="O234"/>
      <c r="P234"/>
      <c r="Q234"/>
      <c r="R234"/>
      <c r="S234"/>
      <c r="T234"/>
      <c r="U234"/>
      <c r="V234"/>
      <c r="W234" s="130"/>
      <c r="X234" s="129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12.75">
      <c r="A235" s="120"/>
      <c r="B235" s="120"/>
      <c r="C235" s="120"/>
      <c r="D235" s="127"/>
      <c r="E235" s="120"/>
      <c r="F235"/>
      <c r="G235"/>
      <c r="H235"/>
      <c r="I235"/>
      <c r="J235" s="129"/>
      <c r="K235"/>
      <c r="L235"/>
      <c r="M235"/>
      <c r="N235"/>
      <c r="O235"/>
      <c r="P235"/>
      <c r="Q235"/>
      <c r="R235"/>
      <c r="S235"/>
      <c r="T235"/>
      <c r="U235"/>
      <c r="V235"/>
      <c r="W235" s="130"/>
      <c r="X235" s="129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12.75">
      <c r="A236" s="120"/>
      <c r="B236" s="120"/>
      <c r="C236" s="120"/>
      <c r="D236" s="127"/>
      <c r="E236" s="120"/>
      <c r="F236"/>
      <c r="G236"/>
      <c r="H236"/>
      <c r="I236"/>
      <c r="J236" s="129"/>
      <c r="K236"/>
      <c r="L236"/>
      <c r="M236"/>
      <c r="N236"/>
      <c r="O236"/>
      <c r="P236"/>
      <c r="Q236"/>
      <c r="R236"/>
      <c r="S236"/>
      <c r="T236"/>
      <c r="U236"/>
      <c r="V236"/>
      <c r="W236" s="130"/>
      <c r="X236" s="129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12.75">
      <c r="A237" s="120"/>
      <c r="B237" s="120"/>
      <c r="C237" s="120"/>
      <c r="D237" s="127"/>
      <c r="E237" s="120"/>
      <c r="F237"/>
      <c r="G237"/>
      <c r="H237"/>
      <c r="I237"/>
      <c r="J237" s="129"/>
      <c r="K237"/>
      <c r="L237"/>
      <c r="M237"/>
      <c r="N237"/>
      <c r="O237"/>
      <c r="P237"/>
      <c r="Q237"/>
      <c r="R237"/>
      <c r="S237"/>
      <c r="T237"/>
      <c r="U237"/>
      <c r="V237"/>
      <c r="W237" s="130"/>
      <c r="X237" s="129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12.75">
      <c r="A238" s="120"/>
      <c r="B238" s="120"/>
      <c r="C238" s="120"/>
      <c r="D238" s="127"/>
      <c r="E238" s="120"/>
      <c r="F238"/>
      <c r="G238"/>
      <c r="H238"/>
      <c r="I238"/>
      <c r="J238" s="129"/>
      <c r="K238"/>
      <c r="L238"/>
      <c r="M238"/>
      <c r="N238"/>
      <c r="O238"/>
      <c r="P238"/>
      <c r="Q238"/>
      <c r="R238"/>
      <c r="S238"/>
      <c r="T238"/>
      <c r="U238"/>
      <c r="V238"/>
      <c r="W238" s="130"/>
      <c r="X238" s="129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12.75">
      <c r="A239" s="120"/>
      <c r="B239" s="120"/>
      <c r="C239" s="120"/>
      <c r="D239" s="127"/>
      <c r="E239" s="120"/>
      <c r="F239"/>
      <c r="G239"/>
      <c r="H239"/>
      <c r="I239"/>
      <c r="J239" s="129"/>
      <c r="K239"/>
      <c r="L239"/>
      <c r="M239"/>
      <c r="N239"/>
      <c r="O239"/>
      <c r="P239"/>
      <c r="Q239"/>
      <c r="R239"/>
      <c r="S239"/>
      <c r="T239"/>
      <c r="U239"/>
      <c r="V239"/>
      <c r="W239" s="130"/>
      <c r="X239" s="12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2.75">
      <c r="A240" s="120"/>
      <c r="B240" s="120"/>
      <c r="C240" s="120"/>
      <c r="D240" s="127"/>
      <c r="E240" s="120"/>
      <c r="F240"/>
      <c r="G240"/>
      <c r="H240"/>
      <c r="I240"/>
      <c r="J240" s="129"/>
      <c r="K240"/>
      <c r="L240"/>
      <c r="M240"/>
      <c r="N240"/>
      <c r="O240"/>
      <c r="P240"/>
      <c r="Q240"/>
      <c r="R240"/>
      <c r="S240"/>
      <c r="T240"/>
      <c r="U240"/>
      <c r="V240"/>
      <c r="W240" s="130"/>
      <c r="X240" s="129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12.75">
      <c r="A241" s="120"/>
      <c r="B241" s="120"/>
      <c r="C241" s="120"/>
      <c r="D241" s="127"/>
      <c r="E241" s="120"/>
      <c r="F241"/>
      <c r="G241"/>
      <c r="H241"/>
      <c r="I241"/>
      <c r="J241" s="129"/>
      <c r="K241"/>
      <c r="L241"/>
      <c r="M241"/>
      <c r="N241"/>
      <c r="O241"/>
      <c r="P241"/>
      <c r="Q241"/>
      <c r="R241"/>
      <c r="S241"/>
      <c r="T241"/>
      <c r="U241"/>
      <c r="V241"/>
      <c r="W241" s="130"/>
      <c r="X241" s="129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12.75">
      <c r="A242" s="120"/>
      <c r="B242" s="120"/>
      <c r="C242" s="120"/>
      <c r="D242" s="127"/>
      <c r="E242" s="120"/>
      <c r="F242"/>
      <c r="G242"/>
      <c r="H242"/>
      <c r="I242"/>
      <c r="J242" s="129"/>
      <c r="K242"/>
      <c r="L242"/>
      <c r="M242"/>
      <c r="N242"/>
      <c r="O242"/>
      <c r="P242"/>
      <c r="Q242"/>
      <c r="R242"/>
      <c r="S242"/>
      <c r="T242"/>
      <c r="U242"/>
      <c r="V242"/>
      <c r="W242" s="130"/>
      <c r="X242" s="129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t="12.75">
      <c r="A243" s="120"/>
      <c r="B243" s="120"/>
      <c r="C243" s="120"/>
      <c r="D243" s="127"/>
      <c r="E243" s="120"/>
      <c r="F243"/>
      <c r="G243"/>
      <c r="H243"/>
      <c r="I243"/>
      <c r="J243" s="129"/>
      <c r="K243"/>
      <c r="L243"/>
      <c r="M243"/>
      <c r="N243"/>
      <c r="O243"/>
      <c r="P243"/>
      <c r="Q243"/>
      <c r="R243"/>
      <c r="S243"/>
      <c r="T243"/>
      <c r="U243"/>
      <c r="V243"/>
      <c r="W243" s="130"/>
      <c r="X243" s="129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t="12.75">
      <c r="A244" s="120"/>
      <c r="B244" s="120"/>
      <c r="C244" s="120"/>
      <c r="D244" s="127"/>
      <c r="E244" s="120"/>
      <c r="F244"/>
      <c r="G244"/>
      <c r="H244"/>
      <c r="I244"/>
      <c r="J244" s="129"/>
      <c r="K244"/>
      <c r="L244"/>
      <c r="M244"/>
      <c r="N244"/>
      <c r="O244"/>
      <c r="P244"/>
      <c r="Q244"/>
      <c r="R244"/>
      <c r="S244"/>
      <c r="T244"/>
      <c r="U244"/>
      <c r="V244"/>
      <c r="W244" s="130"/>
      <c r="X244" s="129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12.75">
      <c r="A245" s="120"/>
      <c r="B245" s="120"/>
      <c r="C245" s="120"/>
      <c r="D245" s="127"/>
      <c r="E245" s="120"/>
      <c r="F245"/>
      <c r="G245"/>
      <c r="H245"/>
      <c r="I245"/>
      <c r="J245" s="129"/>
      <c r="K245"/>
      <c r="L245"/>
      <c r="M245"/>
      <c r="N245"/>
      <c r="O245"/>
      <c r="P245"/>
      <c r="Q245"/>
      <c r="R245"/>
      <c r="S245"/>
      <c r="T245"/>
      <c r="U245"/>
      <c r="V245"/>
      <c r="W245" s="130"/>
      <c r="X245" s="129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t="12.75">
      <c r="A246" s="120"/>
      <c r="B246" s="120"/>
      <c r="C246" s="120"/>
      <c r="D246" s="127"/>
      <c r="E246" s="120"/>
      <c r="F246"/>
      <c r="G246"/>
      <c r="H246"/>
      <c r="I246"/>
      <c r="J246" s="129"/>
      <c r="K246"/>
      <c r="L246"/>
      <c r="M246"/>
      <c r="N246"/>
      <c r="O246"/>
      <c r="P246"/>
      <c r="Q246"/>
      <c r="R246"/>
      <c r="S246"/>
      <c r="T246"/>
      <c r="U246"/>
      <c r="V246"/>
      <c r="W246" s="130"/>
      <c r="X246" s="129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t="12.75">
      <c r="A247" s="120"/>
      <c r="B247" s="120"/>
      <c r="C247" s="120"/>
      <c r="D247" s="127"/>
      <c r="E247" s="120"/>
      <c r="F247"/>
      <c r="G247"/>
      <c r="H247"/>
      <c r="I247"/>
      <c r="J247" s="129"/>
      <c r="K247"/>
      <c r="L247"/>
      <c r="M247"/>
      <c r="N247"/>
      <c r="O247"/>
      <c r="P247"/>
      <c r="Q247"/>
      <c r="R247"/>
      <c r="S247"/>
      <c r="T247"/>
      <c r="U247"/>
      <c r="V247"/>
      <c r="W247" s="130"/>
      <c r="X247" s="129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t="12.75">
      <c r="A248" s="120"/>
      <c r="B248" s="120"/>
      <c r="C248" s="120"/>
      <c r="D248" s="127"/>
      <c r="E248" s="120"/>
      <c r="F248"/>
      <c r="G248"/>
      <c r="H248"/>
      <c r="I248"/>
      <c r="J248" s="129"/>
      <c r="K248"/>
      <c r="L248"/>
      <c r="M248"/>
      <c r="N248"/>
      <c r="O248"/>
      <c r="P248"/>
      <c r="Q248"/>
      <c r="R248"/>
      <c r="S248"/>
      <c r="T248"/>
      <c r="U248"/>
      <c r="V248"/>
      <c r="W248" s="130"/>
      <c r="X248" s="129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t="12.75">
      <c r="A249" s="120"/>
      <c r="B249" s="120"/>
      <c r="C249" s="120"/>
      <c r="D249" s="127"/>
      <c r="E249" s="120"/>
      <c r="F249"/>
      <c r="G249"/>
      <c r="H249"/>
      <c r="I249"/>
      <c r="J249" s="129"/>
      <c r="K249"/>
      <c r="L249"/>
      <c r="M249"/>
      <c r="N249"/>
      <c r="O249"/>
      <c r="P249"/>
      <c r="Q249"/>
      <c r="R249"/>
      <c r="S249"/>
      <c r="T249"/>
      <c r="U249"/>
      <c r="V249"/>
      <c r="W249" s="130"/>
      <c r="X249" s="12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t="12.75">
      <c r="A250" s="120"/>
      <c r="B250" s="120"/>
      <c r="C250" s="120"/>
      <c r="D250" s="127"/>
      <c r="E250" s="120"/>
      <c r="F250"/>
      <c r="G250"/>
      <c r="H250"/>
      <c r="I250"/>
      <c r="J250" s="129"/>
      <c r="K250"/>
      <c r="L250"/>
      <c r="M250"/>
      <c r="N250"/>
      <c r="O250"/>
      <c r="P250"/>
      <c r="Q250"/>
      <c r="R250"/>
      <c r="S250"/>
      <c r="T250"/>
      <c r="U250"/>
      <c r="V250"/>
      <c r="W250" s="130"/>
      <c r="X250" s="129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t="12.75">
      <c r="A251" s="120"/>
      <c r="B251" s="120"/>
      <c r="C251" s="120"/>
      <c r="D251" s="127"/>
      <c r="E251" s="120"/>
      <c r="F251"/>
      <c r="G251"/>
      <c r="H251"/>
      <c r="I251"/>
      <c r="J251" s="129"/>
      <c r="K251"/>
      <c r="L251"/>
      <c r="M251"/>
      <c r="N251"/>
      <c r="O251"/>
      <c r="P251"/>
      <c r="Q251"/>
      <c r="R251"/>
      <c r="S251"/>
      <c r="T251"/>
      <c r="U251"/>
      <c r="V251"/>
      <c r="W251" s="130"/>
      <c r="X251" s="129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t="12.75">
      <c r="A252" s="120"/>
      <c r="B252" s="120"/>
      <c r="C252" s="120"/>
      <c r="D252" s="127"/>
      <c r="E252" s="120"/>
      <c r="F252"/>
      <c r="G252"/>
      <c r="H252"/>
      <c r="I252"/>
      <c r="J252" s="129"/>
      <c r="K252"/>
      <c r="L252"/>
      <c r="M252"/>
      <c r="N252"/>
      <c r="O252"/>
      <c r="P252"/>
      <c r="Q252"/>
      <c r="R252"/>
      <c r="S252"/>
      <c r="T252"/>
      <c r="U252"/>
      <c r="V252"/>
      <c r="W252" s="130"/>
      <c r="X252" s="129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t="12.75">
      <c r="A253" s="120"/>
      <c r="B253" s="120"/>
      <c r="C253" s="120"/>
      <c r="D253" s="127"/>
      <c r="E253" s="120"/>
      <c r="F253"/>
      <c r="G253"/>
      <c r="H253"/>
      <c r="I253"/>
      <c r="J253" s="129"/>
      <c r="K253"/>
      <c r="L253"/>
      <c r="M253"/>
      <c r="N253"/>
      <c r="O253"/>
      <c r="P253"/>
      <c r="Q253"/>
      <c r="R253"/>
      <c r="S253"/>
      <c r="T253"/>
      <c r="U253"/>
      <c r="V253"/>
      <c r="W253" s="130"/>
      <c r="X253" s="129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t="12.75">
      <c r="A254" s="120"/>
      <c r="B254" s="120"/>
      <c r="C254" s="120"/>
      <c r="D254" s="127"/>
      <c r="E254" s="120"/>
      <c r="F254"/>
      <c r="G254"/>
      <c r="H254"/>
      <c r="I254"/>
      <c r="J254" s="129"/>
      <c r="K254"/>
      <c r="L254"/>
      <c r="M254"/>
      <c r="N254"/>
      <c r="O254"/>
      <c r="P254"/>
      <c r="Q254"/>
      <c r="R254"/>
      <c r="S254"/>
      <c r="T254"/>
      <c r="U254"/>
      <c r="V254"/>
      <c r="W254" s="130"/>
      <c r="X254" s="129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ht="12.75">
      <c r="A255" s="120"/>
      <c r="B255" s="120"/>
      <c r="C255" s="120"/>
      <c r="D255" s="127"/>
      <c r="E255" s="120"/>
      <c r="F255"/>
      <c r="G255"/>
      <c r="H255"/>
      <c r="I255"/>
      <c r="J255" s="129"/>
      <c r="K255"/>
      <c r="L255"/>
      <c r="M255"/>
      <c r="N255"/>
      <c r="O255"/>
      <c r="P255"/>
      <c r="Q255"/>
      <c r="R255"/>
      <c r="S255"/>
      <c r="T255"/>
      <c r="U255"/>
      <c r="V255"/>
      <c r="W255" s="130"/>
      <c r="X255" s="129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ht="12.75">
      <c r="A256" s="120"/>
      <c r="B256" s="120"/>
      <c r="C256" s="120"/>
      <c r="D256" s="127"/>
      <c r="E256" s="120"/>
      <c r="F256"/>
      <c r="G256"/>
      <c r="H256"/>
      <c r="I256"/>
      <c r="J256" s="129"/>
      <c r="K256"/>
      <c r="L256"/>
      <c r="M256"/>
      <c r="N256"/>
      <c r="O256"/>
      <c r="P256"/>
      <c r="Q256"/>
      <c r="R256"/>
      <c r="S256"/>
      <c r="T256"/>
      <c r="U256"/>
      <c r="V256"/>
      <c r="W256" s="130"/>
      <c r="X256" s="129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ht="12.75">
      <c r="A257" s="120"/>
      <c r="B257" s="120"/>
      <c r="C257" s="120"/>
      <c r="D257" s="127"/>
      <c r="E257" s="120"/>
      <c r="F257"/>
      <c r="G257"/>
      <c r="H257"/>
      <c r="I257"/>
      <c r="J257" s="129"/>
      <c r="K257"/>
      <c r="L257"/>
      <c r="M257"/>
      <c r="N257"/>
      <c r="O257"/>
      <c r="P257"/>
      <c r="Q257"/>
      <c r="R257"/>
      <c r="S257"/>
      <c r="T257"/>
      <c r="U257"/>
      <c r="V257"/>
      <c r="W257" s="130"/>
      <c r="X257" s="129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ht="12.75">
      <c r="A258" s="120"/>
      <c r="B258" s="120"/>
      <c r="C258" s="120"/>
      <c r="D258" s="127"/>
      <c r="E258" s="120"/>
      <c r="F258"/>
      <c r="G258"/>
      <c r="H258"/>
      <c r="I258"/>
      <c r="J258" s="129"/>
      <c r="K258"/>
      <c r="L258"/>
      <c r="M258"/>
      <c r="N258"/>
      <c r="O258"/>
      <c r="P258"/>
      <c r="Q258"/>
      <c r="R258"/>
      <c r="S258"/>
      <c r="T258"/>
      <c r="U258"/>
      <c r="V258"/>
      <c r="W258" s="130"/>
      <c r="X258" s="129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ht="12.75">
      <c r="A259" s="120"/>
      <c r="B259" s="120"/>
      <c r="C259" s="120"/>
      <c r="D259" s="127"/>
      <c r="E259" s="120"/>
      <c r="F259"/>
      <c r="G259"/>
      <c r="H259"/>
      <c r="I259"/>
      <c r="J259" s="129"/>
      <c r="K259"/>
      <c r="L259"/>
      <c r="M259"/>
      <c r="N259"/>
      <c r="O259"/>
      <c r="P259"/>
      <c r="Q259"/>
      <c r="R259"/>
      <c r="S259"/>
      <c r="T259"/>
      <c r="U259"/>
      <c r="V259"/>
      <c r="W259" s="130"/>
      <c r="X259" s="12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ht="12.75">
      <c r="A260" s="120"/>
      <c r="B260" s="120"/>
      <c r="C260" s="120"/>
      <c r="D260" s="127"/>
      <c r="E260" s="120"/>
      <c r="F260"/>
      <c r="G260"/>
      <c r="H260"/>
      <c r="I260"/>
      <c r="J260" s="129"/>
      <c r="K260"/>
      <c r="L260"/>
      <c r="M260"/>
      <c r="N260"/>
      <c r="O260"/>
      <c r="P260"/>
      <c r="Q260"/>
      <c r="R260"/>
      <c r="S260"/>
      <c r="T260"/>
      <c r="U260"/>
      <c r="V260"/>
      <c r="W260" s="130"/>
      <c r="X260" s="129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t="12.75">
      <c r="A261" s="120"/>
      <c r="B261" s="120"/>
      <c r="C261" s="120"/>
      <c r="D261" s="127"/>
      <c r="E261" s="120"/>
      <c r="F261"/>
      <c r="G261"/>
      <c r="H261"/>
      <c r="I261"/>
      <c r="J261" s="129"/>
      <c r="K261"/>
      <c r="L261"/>
      <c r="M261"/>
      <c r="N261"/>
      <c r="O261"/>
      <c r="P261"/>
      <c r="Q261"/>
      <c r="R261"/>
      <c r="S261"/>
      <c r="T261"/>
      <c r="U261"/>
      <c r="V261"/>
      <c r="W261" s="130"/>
      <c r="X261" s="129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ht="12.75">
      <c r="A262" s="120"/>
      <c r="B262" s="120"/>
      <c r="C262" s="120"/>
      <c r="D262" s="127"/>
      <c r="E262" s="120"/>
      <c r="F262"/>
      <c r="G262"/>
      <c r="H262"/>
      <c r="I262"/>
      <c r="J262" s="129"/>
      <c r="K262"/>
      <c r="L262"/>
      <c r="M262"/>
      <c r="N262"/>
      <c r="O262"/>
      <c r="P262"/>
      <c r="Q262"/>
      <c r="R262"/>
      <c r="S262"/>
      <c r="T262"/>
      <c r="U262"/>
      <c r="V262"/>
      <c r="W262" s="130"/>
      <c r="X262" s="129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2.75">
      <c r="A263" s="120"/>
      <c r="B263" s="120"/>
      <c r="C263" s="120"/>
      <c r="D263" s="127"/>
      <c r="E263" s="120"/>
      <c r="F263"/>
      <c r="G263"/>
      <c r="H263"/>
      <c r="I263"/>
      <c r="J263" s="129"/>
      <c r="K263"/>
      <c r="L263"/>
      <c r="M263"/>
      <c r="N263"/>
      <c r="O263"/>
      <c r="P263"/>
      <c r="Q263"/>
      <c r="R263"/>
      <c r="S263"/>
      <c r="T263"/>
      <c r="U263"/>
      <c r="V263"/>
      <c r="W263" s="130"/>
      <c r="X263" s="129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ht="12.75">
      <c r="A264" s="120"/>
      <c r="B264" s="120"/>
      <c r="C264" s="120"/>
      <c r="D264" s="127"/>
      <c r="E264" s="120"/>
      <c r="F264"/>
      <c r="G264"/>
      <c r="H264"/>
      <c r="I264"/>
      <c r="J264" s="129"/>
      <c r="K264"/>
      <c r="L264"/>
      <c r="M264"/>
      <c r="N264"/>
      <c r="O264"/>
      <c r="P264"/>
      <c r="Q264"/>
      <c r="R264"/>
      <c r="S264"/>
      <c r="T264"/>
      <c r="U264"/>
      <c r="V264"/>
      <c r="W264" s="130"/>
      <c r="X264" s="129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t="12.75">
      <c r="A265" s="120"/>
      <c r="B265" s="120"/>
      <c r="C265" s="120"/>
      <c r="D265" s="127"/>
      <c r="E265" s="120"/>
      <c r="F265"/>
      <c r="G265"/>
      <c r="H265"/>
      <c r="I265"/>
      <c r="J265" s="129"/>
      <c r="K265"/>
      <c r="L265"/>
      <c r="M265"/>
      <c r="N265"/>
      <c r="O265"/>
      <c r="P265"/>
      <c r="Q265"/>
      <c r="R265"/>
      <c r="S265"/>
      <c r="T265"/>
      <c r="U265"/>
      <c r="V265"/>
      <c r="W265" s="130"/>
      <c r="X265" s="129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ht="12.75">
      <c r="A266" s="120"/>
      <c r="B266" s="120"/>
      <c r="C266" s="120"/>
      <c r="D266" s="127"/>
      <c r="E266" s="120"/>
      <c r="F266"/>
      <c r="G266"/>
      <c r="H266"/>
      <c r="I266"/>
      <c r="J266" s="129"/>
      <c r="K266"/>
      <c r="L266"/>
      <c r="M266"/>
      <c r="N266"/>
      <c r="O266"/>
      <c r="P266"/>
      <c r="Q266"/>
      <c r="R266"/>
      <c r="S266"/>
      <c r="T266"/>
      <c r="U266"/>
      <c r="V266"/>
      <c r="W266" s="130"/>
      <c r="X266" s="129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ht="12.75">
      <c r="A267" s="120"/>
      <c r="B267" s="120"/>
      <c r="C267" s="120"/>
      <c r="D267" s="127"/>
      <c r="E267" s="120"/>
      <c r="F267"/>
      <c r="G267"/>
      <c r="H267"/>
      <c r="I267"/>
      <c r="J267" s="129"/>
      <c r="K267"/>
      <c r="L267"/>
      <c r="M267"/>
      <c r="N267"/>
      <c r="O267"/>
      <c r="P267"/>
      <c r="Q267"/>
      <c r="R267"/>
      <c r="S267"/>
      <c r="T267"/>
      <c r="U267"/>
      <c r="V267"/>
      <c r="W267" s="130"/>
      <c r="X267" s="129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t="12.75">
      <c r="A268" s="120"/>
      <c r="B268" s="120"/>
      <c r="C268" s="120"/>
      <c r="D268" s="127"/>
      <c r="E268" s="120"/>
      <c r="F268"/>
      <c r="G268"/>
      <c r="H268"/>
      <c r="I268"/>
      <c r="J268" s="129"/>
      <c r="K268"/>
      <c r="L268"/>
      <c r="M268"/>
      <c r="N268"/>
      <c r="O268"/>
      <c r="P268"/>
      <c r="Q268"/>
      <c r="R268"/>
      <c r="S268"/>
      <c r="T268"/>
      <c r="U268"/>
      <c r="V268"/>
      <c r="W268" s="130"/>
      <c r="X268" s="129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t="12.75">
      <c r="A269" s="120"/>
      <c r="B269" s="120"/>
      <c r="C269" s="120"/>
      <c r="D269" s="127"/>
      <c r="E269" s="120"/>
      <c r="F269"/>
      <c r="G269"/>
      <c r="H269"/>
      <c r="I269"/>
      <c r="J269" s="129"/>
      <c r="K269"/>
      <c r="L269"/>
      <c r="M269"/>
      <c r="N269"/>
      <c r="O269"/>
      <c r="P269"/>
      <c r="Q269"/>
      <c r="R269"/>
      <c r="S269"/>
      <c r="T269"/>
      <c r="U269"/>
      <c r="V269"/>
      <c r="W269" s="130"/>
      <c r="X269" s="12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t="12.75">
      <c r="A270" s="120"/>
      <c r="B270" s="120"/>
      <c r="C270" s="120"/>
      <c r="D270" s="127"/>
      <c r="E270" s="120"/>
      <c r="F270"/>
      <c r="G270"/>
      <c r="H270"/>
      <c r="I270"/>
      <c r="J270" s="129"/>
      <c r="K270"/>
      <c r="L270"/>
      <c r="M270"/>
      <c r="N270"/>
      <c r="O270"/>
      <c r="P270"/>
      <c r="Q270"/>
      <c r="R270"/>
      <c r="S270"/>
      <c r="T270"/>
      <c r="U270"/>
      <c r="V270"/>
      <c r="W270" s="130"/>
      <c r="X270" s="129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t="12.75">
      <c r="A271" s="120"/>
      <c r="B271" s="120"/>
      <c r="C271" s="120"/>
      <c r="D271" s="127"/>
      <c r="E271" s="120"/>
      <c r="F271"/>
      <c r="G271"/>
      <c r="H271"/>
      <c r="I271"/>
      <c r="J271" s="129"/>
      <c r="K271"/>
      <c r="L271"/>
      <c r="M271"/>
      <c r="N271"/>
      <c r="O271"/>
      <c r="P271"/>
      <c r="Q271"/>
      <c r="R271"/>
      <c r="S271"/>
      <c r="T271"/>
      <c r="U271"/>
      <c r="V271"/>
      <c r="W271" s="130"/>
      <c r="X271" s="129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t="12.75">
      <c r="A272" s="120"/>
      <c r="B272" s="120"/>
      <c r="C272" s="120"/>
      <c r="D272" s="127"/>
      <c r="E272" s="120"/>
      <c r="F272"/>
      <c r="G272"/>
      <c r="H272"/>
      <c r="I272"/>
      <c r="J272" s="129"/>
      <c r="K272"/>
      <c r="L272"/>
      <c r="M272"/>
      <c r="N272"/>
      <c r="O272"/>
      <c r="P272"/>
      <c r="Q272"/>
      <c r="R272"/>
      <c r="S272"/>
      <c r="T272"/>
      <c r="U272"/>
      <c r="V272"/>
      <c r="W272" s="130"/>
      <c r="X272" s="129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ht="12.75">
      <c r="A273" s="120"/>
      <c r="B273" s="120"/>
      <c r="C273" s="120"/>
      <c r="D273" s="127"/>
      <c r="E273" s="120"/>
      <c r="F273"/>
      <c r="G273"/>
      <c r="H273"/>
      <c r="I273"/>
      <c r="J273" s="129"/>
      <c r="K273"/>
      <c r="L273"/>
      <c r="M273"/>
      <c r="N273"/>
      <c r="O273"/>
      <c r="P273"/>
      <c r="Q273"/>
      <c r="R273"/>
      <c r="S273"/>
      <c r="T273"/>
      <c r="U273"/>
      <c r="V273"/>
      <c r="W273" s="130"/>
      <c r="X273" s="129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ht="12.75">
      <c r="A274" s="120"/>
      <c r="B274" s="120"/>
      <c r="C274" s="120"/>
      <c r="D274" s="127"/>
      <c r="E274" s="120"/>
      <c r="F274"/>
      <c r="G274"/>
      <c r="H274"/>
      <c r="I274"/>
      <c r="J274" s="129"/>
      <c r="K274"/>
      <c r="L274"/>
      <c r="M274"/>
      <c r="N274"/>
      <c r="O274"/>
      <c r="P274"/>
      <c r="Q274"/>
      <c r="R274"/>
      <c r="S274"/>
      <c r="T274"/>
      <c r="U274"/>
      <c r="V274"/>
      <c r="W274" s="130"/>
      <c r="X274" s="129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ht="12.75">
      <c r="A275" s="120"/>
      <c r="B275" s="120"/>
      <c r="C275" s="120"/>
      <c r="D275" s="127"/>
      <c r="E275" s="120"/>
      <c r="F275"/>
      <c r="G275"/>
      <c r="H275"/>
      <c r="I275"/>
      <c r="J275" s="129"/>
      <c r="K275"/>
      <c r="L275"/>
      <c r="M275"/>
      <c r="N275"/>
      <c r="O275"/>
      <c r="P275"/>
      <c r="Q275"/>
      <c r="R275"/>
      <c r="S275"/>
      <c r="T275"/>
      <c r="U275"/>
      <c r="V275"/>
      <c r="W275" s="130"/>
      <c r="X275" s="129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ht="12.75">
      <c r="A276" s="120"/>
      <c r="B276" s="120"/>
      <c r="C276" s="120"/>
      <c r="D276" s="127"/>
      <c r="E276" s="120"/>
      <c r="F276"/>
      <c r="G276"/>
      <c r="H276"/>
      <c r="I276"/>
      <c r="J276" s="129"/>
      <c r="K276"/>
      <c r="L276"/>
      <c r="M276"/>
      <c r="N276"/>
      <c r="O276"/>
      <c r="P276"/>
      <c r="Q276"/>
      <c r="R276"/>
      <c r="S276"/>
      <c r="T276"/>
      <c r="U276"/>
      <c r="V276"/>
      <c r="W276" s="130"/>
      <c r="X276" s="129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ht="12.75">
      <c r="A277" s="120"/>
      <c r="B277" s="120"/>
      <c r="C277" s="120"/>
      <c r="D277" s="127"/>
      <c r="E277" s="120"/>
      <c r="F277"/>
      <c r="G277"/>
      <c r="H277"/>
      <c r="I277"/>
      <c r="J277" s="129"/>
      <c r="K277"/>
      <c r="L277"/>
      <c r="M277"/>
      <c r="N277"/>
      <c r="O277"/>
      <c r="P277"/>
      <c r="Q277"/>
      <c r="R277"/>
      <c r="S277"/>
      <c r="T277"/>
      <c r="U277"/>
      <c r="V277"/>
      <c r="W277" s="130"/>
      <c r="X277" s="129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ht="12.75">
      <c r="A278" s="120"/>
      <c r="B278" s="120"/>
      <c r="C278" s="120"/>
      <c r="D278" s="127"/>
      <c r="E278" s="120"/>
      <c r="F278"/>
      <c r="G278"/>
      <c r="H278"/>
      <c r="I278"/>
      <c r="J278" s="129"/>
      <c r="K278"/>
      <c r="L278"/>
      <c r="M278"/>
      <c r="N278"/>
      <c r="O278"/>
      <c r="P278"/>
      <c r="Q278"/>
      <c r="R278"/>
      <c r="S278"/>
      <c r="T278"/>
      <c r="U278"/>
      <c r="V278"/>
      <c r="W278" s="130"/>
      <c r="X278" s="129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ht="12.75">
      <c r="A279" s="120"/>
      <c r="B279" s="120"/>
      <c r="C279" s="120"/>
      <c r="D279" s="127"/>
      <c r="E279" s="120"/>
      <c r="F279"/>
      <c r="G279"/>
      <c r="H279"/>
      <c r="I279"/>
      <c r="J279" s="129"/>
      <c r="K279"/>
      <c r="L279"/>
      <c r="M279"/>
      <c r="N279"/>
      <c r="O279"/>
      <c r="P279"/>
      <c r="Q279"/>
      <c r="R279"/>
      <c r="S279"/>
      <c r="T279"/>
      <c r="U279"/>
      <c r="V279"/>
      <c r="W279" s="130"/>
      <c r="X279" s="12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ht="12.75">
      <c r="A280" s="120"/>
      <c r="B280" s="120"/>
      <c r="C280" s="120"/>
      <c r="D280" s="127"/>
      <c r="E280" s="120"/>
      <c r="F280"/>
      <c r="G280"/>
      <c r="H280"/>
      <c r="I280"/>
      <c r="J280" s="129"/>
      <c r="K280"/>
      <c r="L280"/>
      <c r="M280"/>
      <c r="N280"/>
      <c r="O280"/>
      <c r="P280"/>
      <c r="Q280"/>
      <c r="R280"/>
      <c r="S280"/>
      <c r="T280"/>
      <c r="U280"/>
      <c r="V280"/>
      <c r="W280" s="130"/>
      <c r="X280" s="129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ht="12.75">
      <c r="A281" s="120"/>
      <c r="B281" s="120"/>
      <c r="C281" s="120"/>
      <c r="D281" s="127"/>
      <c r="E281" s="120"/>
      <c r="F281"/>
      <c r="G281"/>
      <c r="H281"/>
      <c r="I281"/>
      <c r="J281" s="129"/>
      <c r="K281"/>
      <c r="L281"/>
      <c r="M281"/>
      <c r="N281"/>
      <c r="O281"/>
      <c r="P281"/>
      <c r="Q281"/>
      <c r="R281"/>
      <c r="S281"/>
      <c r="T281"/>
      <c r="U281"/>
      <c r="V281"/>
      <c r="W281" s="130"/>
      <c r="X281" s="129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ht="12.75">
      <c r="A282" s="120"/>
      <c r="B282" s="120"/>
      <c r="C282" s="120"/>
      <c r="D282" s="127"/>
      <c r="E282" s="120"/>
      <c r="F282"/>
      <c r="G282"/>
      <c r="H282"/>
      <c r="I282"/>
      <c r="J282" s="129"/>
      <c r="K282"/>
      <c r="L282"/>
      <c r="M282"/>
      <c r="N282"/>
      <c r="O282"/>
      <c r="P282"/>
      <c r="Q282"/>
      <c r="R282"/>
      <c r="S282"/>
      <c r="T282"/>
      <c r="U282"/>
      <c r="V282"/>
      <c r="W282" s="130"/>
      <c r="X282" s="129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ht="12.75">
      <c r="A283" s="120"/>
      <c r="B283" s="120"/>
      <c r="C283" s="120"/>
      <c r="D283" s="127"/>
      <c r="E283" s="120"/>
      <c r="F283"/>
      <c r="G283"/>
      <c r="H283"/>
      <c r="I283"/>
      <c r="J283" s="129"/>
      <c r="K283"/>
      <c r="L283"/>
      <c r="M283"/>
      <c r="N283"/>
      <c r="O283"/>
      <c r="P283"/>
      <c r="Q283"/>
      <c r="R283"/>
      <c r="S283"/>
      <c r="T283"/>
      <c r="U283"/>
      <c r="V283"/>
      <c r="W283" s="130"/>
      <c r="X283" s="129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ht="12.75">
      <c r="A284" s="120"/>
      <c r="B284" s="120"/>
      <c r="C284" s="120"/>
      <c r="D284" s="127"/>
      <c r="E284" s="120"/>
      <c r="F284"/>
      <c r="G284"/>
      <c r="H284"/>
      <c r="I284"/>
      <c r="J284" s="129"/>
      <c r="K284"/>
      <c r="L284"/>
      <c r="M284"/>
      <c r="N284"/>
      <c r="O284"/>
      <c r="P284"/>
      <c r="Q284"/>
      <c r="R284"/>
      <c r="S284"/>
      <c r="T284"/>
      <c r="U284"/>
      <c r="V284"/>
      <c r="W284" s="130"/>
      <c r="X284" s="129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ht="12.75">
      <c r="A285" s="120"/>
      <c r="B285" s="120"/>
      <c r="C285" s="120"/>
      <c r="D285" s="127"/>
      <c r="E285" s="120"/>
      <c r="F285"/>
      <c r="G285"/>
      <c r="H285"/>
      <c r="I285"/>
      <c r="J285" s="129"/>
      <c r="K285"/>
      <c r="L285"/>
      <c r="M285"/>
      <c r="N285"/>
      <c r="O285"/>
      <c r="P285"/>
      <c r="Q285"/>
      <c r="R285"/>
      <c r="S285"/>
      <c r="T285"/>
      <c r="U285"/>
      <c r="V285"/>
      <c r="W285" s="130"/>
      <c r="X285" s="129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ht="12.75">
      <c r="A286" s="120"/>
      <c r="B286" s="120"/>
      <c r="C286" s="120"/>
      <c r="D286" s="127"/>
      <c r="E286" s="120"/>
      <c r="F286"/>
      <c r="G286"/>
      <c r="H286"/>
      <c r="I286"/>
      <c r="J286" s="129"/>
      <c r="K286"/>
      <c r="L286"/>
      <c r="M286"/>
      <c r="N286"/>
      <c r="O286"/>
      <c r="P286"/>
      <c r="Q286"/>
      <c r="R286"/>
      <c r="S286"/>
      <c r="T286"/>
      <c r="U286"/>
      <c r="V286"/>
      <c r="W286" s="130"/>
      <c r="X286" s="129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ht="12.75">
      <c r="A287" s="120"/>
      <c r="B287" s="120"/>
      <c r="C287" s="120"/>
      <c r="D287" s="127"/>
      <c r="E287" s="120"/>
      <c r="F287"/>
      <c r="G287"/>
      <c r="H287"/>
      <c r="I287"/>
      <c r="J287" s="129"/>
      <c r="K287"/>
      <c r="L287"/>
      <c r="M287"/>
      <c r="N287"/>
      <c r="O287"/>
      <c r="P287"/>
      <c r="Q287"/>
      <c r="R287"/>
      <c r="S287"/>
      <c r="T287"/>
      <c r="U287"/>
      <c r="V287"/>
      <c r="W287" s="130"/>
      <c r="X287" s="129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ht="12.75">
      <c r="A288" s="120"/>
      <c r="B288" s="120"/>
      <c r="C288" s="120"/>
      <c r="D288" s="127"/>
      <c r="E288" s="120"/>
      <c r="F288"/>
      <c r="G288"/>
      <c r="H288"/>
      <c r="I288"/>
      <c r="J288" s="129"/>
      <c r="K288"/>
      <c r="L288"/>
      <c r="M288"/>
      <c r="N288"/>
      <c r="O288"/>
      <c r="P288"/>
      <c r="Q288"/>
      <c r="R288"/>
      <c r="S288"/>
      <c r="T288"/>
      <c r="U288"/>
      <c r="V288"/>
      <c r="W288" s="130"/>
      <c r="X288" s="129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 ht="12.75">
      <c r="A289" s="120"/>
      <c r="B289" s="120"/>
      <c r="C289" s="120"/>
      <c r="D289" s="127"/>
      <c r="E289" s="120"/>
      <c r="F289"/>
      <c r="G289"/>
      <c r="H289"/>
      <c r="I289"/>
      <c r="J289" s="129"/>
      <c r="K289"/>
      <c r="L289"/>
      <c r="M289"/>
      <c r="N289"/>
      <c r="O289"/>
      <c r="P289"/>
      <c r="Q289"/>
      <c r="R289"/>
      <c r="S289"/>
      <c r="T289"/>
      <c r="U289"/>
      <c r="V289"/>
      <c r="W289" s="130"/>
      <c r="X289" s="12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256" ht="12.75">
      <c r="A290" s="120"/>
      <c r="B290" s="120"/>
      <c r="C290" s="120"/>
      <c r="D290" s="127"/>
      <c r="E290" s="120"/>
      <c r="F290"/>
      <c r="G290"/>
      <c r="H290"/>
      <c r="I290"/>
      <c r="J290" s="129"/>
      <c r="K290"/>
      <c r="L290"/>
      <c r="M290"/>
      <c r="N290"/>
      <c r="O290"/>
      <c r="P290"/>
      <c r="Q290"/>
      <c r="R290"/>
      <c r="S290"/>
      <c r="T290"/>
      <c r="U290"/>
      <c r="V290"/>
      <c r="W290" s="130"/>
      <c r="X290" s="129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:256" ht="12.75">
      <c r="A291" s="120"/>
      <c r="B291" s="120"/>
      <c r="C291" s="120"/>
      <c r="D291" s="127"/>
      <c r="E291" s="120"/>
      <c r="F291"/>
      <c r="G291"/>
      <c r="H291"/>
      <c r="I291"/>
      <c r="J291" s="129"/>
      <c r="K291"/>
      <c r="L291"/>
      <c r="M291"/>
      <c r="N291"/>
      <c r="O291"/>
      <c r="P291"/>
      <c r="Q291"/>
      <c r="R291"/>
      <c r="S291"/>
      <c r="T291"/>
      <c r="U291"/>
      <c r="V291"/>
      <c r="W291" s="130"/>
      <c r="X291" s="129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:256" ht="12.75">
      <c r="A292" s="120"/>
      <c r="B292" s="120"/>
      <c r="C292" s="120"/>
      <c r="D292" s="127"/>
      <c r="E292" s="120"/>
      <c r="F292"/>
      <c r="G292"/>
      <c r="H292"/>
      <c r="I292"/>
      <c r="J292" s="129"/>
      <c r="K292"/>
      <c r="L292"/>
      <c r="M292"/>
      <c r="N292"/>
      <c r="O292"/>
      <c r="P292"/>
      <c r="Q292"/>
      <c r="R292"/>
      <c r="S292"/>
      <c r="T292"/>
      <c r="U292"/>
      <c r="V292"/>
      <c r="W292" s="130"/>
      <c r="X292" s="129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ht="12.75">
      <c r="A293" s="120"/>
      <c r="B293" s="120"/>
      <c r="C293" s="120"/>
      <c r="D293" s="127"/>
      <c r="E293" s="120"/>
      <c r="F293"/>
      <c r="G293"/>
      <c r="H293"/>
      <c r="I293"/>
      <c r="J293" s="129"/>
      <c r="K293"/>
      <c r="L293"/>
      <c r="M293"/>
      <c r="N293"/>
      <c r="O293"/>
      <c r="P293"/>
      <c r="Q293"/>
      <c r="R293"/>
      <c r="S293"/>
      <c r="T293"/>
      <c r="U293"/>
      <c r="V293"/>
      <c r="W293" s="130"/>
      <c r="X293" s="129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:256" ht="12.75">
      <c r="A294" s="120"/>
      <c r="B294" s="120"/>
      <c r="C294" s="120"/>
      <c r="D294" s="127"/>
      <c r="E294" s="120"/>
      <c r="F294"/>
      <c r="G294"/>
      <c r="H294"/>
      <c r="I294"/>
      <c r="J294" s="129"/>
      <c r="K294"/>
      <c r="L294"/>
      <c r="M294"/>
      <c r="N294"/>
      <c r="O294"/>
      <c r="P294"/>
      <c r="Q294"/>
      <c r="R294"/>
      <c r="S294"/>
      <c r="T294"/>
      <c r="U294"/>
      <c r="V294"/>
      <c r="W294" s="130"/>
      <c r="X294" s="129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:256" ht="12.75">
      <c r="A295" s="120"/>
      <c r="B295" s="120"/>
      <c r="C295" s="120"/>
      <c r="D295" s="127"/>
      <c r="E295" s="120"/>
      <c r="F295"/>
      <c r="G295"/>
      <c r="H295"/>
      <c r="I295"/>
      <c r="J295" s="129"/>
      <c r="K295"/>
      <c r="L295"/>
      <c r="M295"/>
      <c r="N295"/>
      <c r="O295"/>
      <c r="P295"/>
      <c r="Q295"/>
      <c r="R295"/>
      <c r="S295"/>
      <c r="T295"/>
      <c r="U295"/>
      <c r="V295"/>
      <c r="W295" s="130"/>
      <c r="X295" s="129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256" ht="12.75">
      <c r="A296" s="120"/>
      <c r="B296" s="120"/>
      <c r="C296" s="120"/>
      <c r="D296" s="127"/>
      <c r="E296" s="120"/>
      <c r="F296"/>
      <c r="G296"/>
      <c r="H296"/>
      <c r="I296"/>
      <c r="J296" s="129"/>
      <c r="K296"/>
      <c r="L296"/>
      <c r="M296"/>
      <c r="N296"/>
      <c r="O296"/>
      <c r="P296"/>
      <c r="Q296"/>
      <c r="R296"/>
      <c r="S296"/>
      <c r="T296"/>
      <c r="U296"/>
      <c r="V296"/>
      <c r="W296" s="130"/>
      <c r="X296" s="129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256" ht="12.75">
      <c r="A297" s="120"/>
      <c r="B297" s="120"/>
      <c r="C297" s="120"/>
      <c r="D297" s="127"/>
      <c r="E297" s="120"/>
      <c r="F297"/>
      <c r="G297"/>
      <c r="H297"/>
      <c r="I297"/>
      <c r="J297" s="129"/>
      <c r="K297"/>
      <c r="L297"/>
      <c r="M297"/>
      <c r="N297"/>
      <c r="O297"/>
      <c r="P297"/>
      <c r="Q297"/>
      <c r="R297"/>
      <c r="S297"/>
      <c r="T297"/>
      <c r="U297"/>
      <c r="V297"/>
      <c r="W297" s="130"/>
      <c r="X297" s="129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ht="12.75">
      <c r="A298" s="120"/>
      <c r="B298" s="120"/>
      <c r="C298" s="120"/>
      <c r="D298" s="127"/>
      <c r="E298" s="120"/>
      <c r="F298"/>
      <c r="G298"/>
      <c r="H298"/>
      <c r="I298"/>
      <c r="J298" s="129"/>
      <c r="K298"/>
      <c r="L298"/>
      <c r="M298"/>
      <c r="N298"/>
      <c r="O298"/>
      <c r="P298"/>
      <c r="Q298"/>
      <c r="R298"/>
      <c r="S298"/>
      <c r="T298"/>
      <c r="U298"/>
      <c r="V298"/>
      <c r="W298" s="130"/>
      <c r="X298" s="129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256" ht="12.75">
      <c r="A299" s="120"/>
      <c r="B299" s="120"/>
      <c r="C299" s="120"/>
      <c r="D299" s="127"/>
      <c r="E299" s="120"/>
      <c r="F299"/>
      <c r="G299"/>
      <c r="H299"/>
      <c r="I299"/>
      <c r="J299" s="129"/>
      <c r="K299"/>
      <c r="L299"/>
      <c r="M299"/>
      <c r="N299"/>
      <c r="O299"/>
      <c r="P299"/>
      <c r="Q299"/>
      <c r="R299"/>
      <c r="S299"/>
      <c r="T299"/>
      <c r="U299"/>
      <c r="V299"/>
      <c r="W299" s="130"/>
      <c r="X299" s="12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:256" ht="12.75">
      <c r="A300" s="120"/>
      <c r="B300" s="120"/>
      <c r="C300" s="120"/>
      <c r="D300" s="127"/>
      <c r="E300" s="120"/>
      <c r="F300"/>
      <c r="G300"/>
      <c r="H300"/>
      <c r="I300"/>
      <c r="J300" s="129"/>
      <c r="K300"/>
      <c r="L300"/>
      <c r="M300"/>
      <c r="N300"/>
      <c r="O300"/>
      <c r="P300"/>
      <c r="Q300"/>
      <c r="R300"/>
      <c r="S300"/>
      <c r="T300"/>
      <c r="U300"/>
      <c r="V300"/>
      <c r="W300" s="130"/>
      <c r="X300" s="129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:256" ht="12.75">
      <c r="A301" s="120"/>
      <c r="B301" s="120"/>
      <c r="C301" s="120"/>
      <c r="D301" s="127"/>
      <c r="E301" s="120"/>
      <c r="F301"/>
      <c r="G301"/>
      <c r="H301"/>
      <c r="I301"/>
      <c r="J301" s="129"/>
      <c r="K301"/>
      <c r="L301"/>
      <c r="M301"/>
      <c r="N301"/>
      <c r="O301"/>
      <c r="P301"/>
      <c r="Q301"/>
      <c r="R301"/>
      <c r="S301"/>
      <c r="T301"/>
      <c r="U301"/>
      <c r="V301"/>
      <c r="W301" s="130"/>
      <c r="X301" s="129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256" ht="12.75">
      <c r="A302" s="120"/>
      <c r="B302" s="120"/>
      <c r="C302" s="120"/>
      <c r="D302" s="127"/>
      <c r="E302" s="120"/>
      <c r="F302"/>
      <c r="G302"/>
      <c r="H302"/>
      <c r="I302"/>
      <c r="J302" s="129"/>
      <c r="K302"/>
      <c r="L302"/>
      <c r="M302"/>
      <c r="N302"/>
      <c r="O302"/>
      <c r="P302"/>
      <c r="Q302"/>
      <c r="R302"/>
      <c r="S302"/>
      <c r="T302"/>
      <c r="U302"/>
      <c r="V302"/>
      <c r="W302" s="130"/>
      <c r="X302" s="129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56" ht="12.75">
      <c r="A303" s="120"/>
      <c r="B303" s="120"/>
      <c r="C303" s="120"/>
      <c r="D303" s="127"/>
      <c r="E303" s="120"/>
      <c r="F303"/>
      <c r="G303"/>
      <c r="H303"/>
      <c r="I303"/>
      <c r="J303" s="129"/>
      <c r="K303"/>
      <c r="L303"/>
      <c r="M303"/>
      <c r="N303"/>
      <c r="O303"/>
      <c r="P303"/>
      <c r="Q303"/>
      <c r="R303"/>
      <c r="S303"/>
      <c r="T303"/>
      <c r="U303"/>
      <c r="V303"/>
      <c r="W303" s="130"/>
      <c r="X303" s="129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:256" ht="12.75">
      <c r="A304" s="120"/>
      <c r="B304" s="120"/>
      <c r="C304" s="120"/>
      <c r="D304" s="127"/>
      <c r="E304" s="120"/>
      <c r="F304"/>
      <c r="G304"/>
      <c r="H304"/>
      <c r="I304"/>
      <c r="J304" s="129"/>
      <c r="K304"/>
      <c r="L304"/>
      <c r="M304"/>
      <c r="N304"/>
      <c r="O304"/>
      <c r="P304"/>
      <c r="Q304"/>
      <c r="R304"/>
      <c r="S304"/>
      <c r="T304"/>
      <c r="U304"/>
      <c r="V304"/>
      <c r="W304" s="130"/>
      <c r="X304" s="129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ht="12.75">
      <c r="A305" s="120"/>
      <c r="B305" s="120"/>
      <c r="C305" s="120"/>
      <c r="D305" s="127"/>
      <c r="E305" s="120"/>
      <c r="F305"/>
      <c r="G305"/>
      <c r="H305"/>
      <c r="I305"/>
      <c r="J305" s="129"/>
      <c r="K305"/>
      <c r="L305"/>
      <c r="M305"/>
      <c r="N305"/>
      <c r="O305"/>
      <c r="P305"/>
      <c r="Q305"/>
      <c r="R305"/>
      <c r="S305"/>
      <c r="T305"/>
      <c r="U305"/>
      <c r="V305"/>
      <c r="W305" s="130"/>
      <c r="X305" s="129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256" ht="12.75">
      <c r="A306" s="120"/>
      <c r="B306" s="120"/>
      <c r="C306" s="120"/>
      <c r="D306" s="127"/>
      <c r="E306" s="120"/>
      <c r="F306"/>
      <c r="G306"/>
      <c r="H306"/>
      <c r="I306"/>
      <c r="J306" s="129"/>
      <c r="K306"/>
      <c r="L306"/>
      <c r="M306"/>
      <c r="N306"/>
      <c r="O306"/>
      <c r="P306"/>
      <c r="Q306"/>
      <c r="R306"/>
      <c r="S306"/>
      <c r="T306"/>
      <c r="U306"/>
      <c r="V306"/>
      <c r="W306" s="130"/>
      <c r="X306" s="129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:256" ht="12.75">
      <c r="A307" s="120"/>
      <c r="B307" s="120"/>
      <c r="C307" s="120"/>
      <c r="D307" s="127"/>
      <c r="E307" s="120"/>
      <c r="F307"/>
      <c r="G307"/>
      <c r="H307"/>
      <c r="I307"/>
      <c r="J307" s="129"/>
      <c r="K307"/>
      <c r="L307"/>
      <c r="M307"/>
      <c r="N307"/>
      <c r="O307"/>
      <c r="P307"/>
      <c r="Q307"/>
      <c r="R307"/>
      <c r="S307"/>
      <c r="T307"/>
      <c r="U307"/>
      <c r="V307"/>
      <c r="W307" s="130"/>
      <c r="X307" s="129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ht="12.75">
      <c r="A308" s="120"/>
      <c r="B308" s="120"/>
      <c r="C308" s="120"/>
      <c r="D308" s="127"/>
      <c r="E308" s="120"/>
      <c r="F308"/>
      <c r="G308"/>
      <c r="H308"/>
      <c r="I308"/>
      <c r="J308" s="129"/>
      <c r="K308"/>
      <c r="L308"/>
      <c r="M308"/>
      <c r="N308"/>
      <c r="O308"/>
      <c r="P308"/>
      <c r="Q308"/>
      <c r="R308"/>
      <c r="S308"/>
      <c r="T308"/>
      <c r="U308"/>
      <c r="V308"/>
      <c r="W308" s="130"/>
      <c r="X308" s="129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1:256" ht="12.75">
      <c r="A309" s="120"/>
      <c r="B309" s="120"/>
      <c r="C309" s="120"/>
      <c r="D309" s="127"/>
      <c r="E309" s="120"/>
      <c r="F309"/>
      <c r="G309"/>
      <c r="H309"/>
      <c r="I309"/>
      <c r="J309" s="129"/>
      <c r="K309"/>
      <c r="L309"/>
      <c r="M309"/>
      <c r="N309"/>
      <c r="O309"/>
      <c r="P309"/>
      <c r="Q309"/>
      <c r="R309"/>
      <c r="S309"/>
      <c r="T309"/>
      <c r="U309"/>
      <c r="V309"/>
      <c r="W309" s="130"/>
      <c r="X309" s="12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:256" ht="12.75">
      <c r="A310" s="120"/>
      <c r="B310" s="120"/>
      <c r="C310" s="120"/>
      <c r="D310" s="127"/>
      <c r="E310" s="120"/>
      <c r="F310"/>
      <c r="G310"/>
      <c r="H310"/>
      <c r="I310"/>
      <c r="J310" s="129"/>
      <c r="K310"/>
      <c r="L310"/>
      <c r="M310"/>
      <c r="N310"/>
      <c r="O310"/>
      <c r="P310"/>
      <c r="Q310"/>
      <c r="R310"/>
      <c r="S310"/>
      <c r="T310"/>
      <c r="U310"/>
      <c r="V310"/>
      <c r="W310" s="130"/>
      <c r="X310" s="129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:256" ht="12.75">
      <c r="A311" s="120"/>
      <c r="B311" s="120"/>
      <c r="C311" s="120"/>
      <c r="D311" s="127"/>
      <c r="E311" s="120"/>
      <c r="F311"/>
      <c r="G311"/>
      <c r="H311"/>
      <c r="I311"/>
      <c r="J311" s="129"/>
      <c r="K311"/>
      <c r="L311"/>
      <c r="M311"/>
      <c r="N311"/>
      <c r="O311"/>
      <c r="P311"/>
      <c r="Q311"/>
      <c r="R311"/>
      <c r="S311"/>
      <c r="T311"/>
      <c r="U311"/>
      <c r="V311"/>
      <c r="W311" s="130"/>
      <c r="X311" s="129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1:256" ht="12.75">
      <c r="A312" s="120"/>
      <c r="B312" s="120"/>
      <c r="C312" s="120"/>
      <c r="D312" s="127"/>
      <c r="E312" s="120"/>
      <c r="F312"/>
      <c r="G312"/>
      <c r="H312"/>
      <c r="I312"/>
      <c r="J312" s="129"/>
      <c r="K312"/>
      <c r="L312"/>
      <c r="M312"/>
      <c r="N312"/>
      <c r="O312"/>
      <c r="P312"/>
      <c r="Q312"/>
      <c r="R312"/>
      <c r="S312"/>
      <c r="T312"/>
      <c r="U312"/>
      <c r="V312"/>
      <c r="W312" s="130"/>
      <c r="X312" s="129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1:256" ht="12.75">
      <c r="A313" s="120"/>
      <c r="B313" s="120"/>
      <c r="C313" s="120"/>
      <c r="D313" s="127"/>
      <c r="E313" s="120"/>
      <c r="F313"/>
      <c r="G313"/>
      <c r="H313"/>
      <c r="I313"/>
      <c r="J313" s="129"/>
      <c r="K313"/>
      <c r="L313"/>
      <c r="M313"/>
      <c r="N313"/>
      <c r="O313"/>
      <c r="P313"/>
      <c r="Q313"/>
      <c r="R313"/>
      <c r="S313"/>
      <c r="T313"/>
      <c r="U313"/>
      <c r="V313"/>
      <c r="W313" s="130"/>
      <c r="X313" s="129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</row>
    <row r="314" spans="1:256" ht="12.75">
      <c r="A314" s="120"/>
      <c r="B314" s="120"/>
      <c r="C314" s="120"/>
      <c r="D314" s="127"/>
      <c r="E314" s="120"/>
      <c r="F314"/>
      <c r="G314"/>
      <c r="H314"/>
      <c r="I314"/>
      <c r="J314" s="129"/>
      <c r="K314"/>
      <c r="L314"/>
      <c r="M314"/>
      <c r="N314"/>
      <c r="O314"/>
      <c r="P314"/>
      <c r="Q314"/>
      <c r="R314"/>
      <c r="S314"/>
      <c r="T314"/>
      <c r="U314"/>
      <c r="V314"/>
      <c r="W314" s="130"/>
      <c r="X314" s="129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</row>
    <row r="315" spans="1:256" ht="12.75">
      <c r="A315" s="120"/>
      <c r="B315" s="120"/>
      <c r="C315" s="120"/>
      <c r="D315" s="127"/>
      <c r="E315" s="120"/>
      <c r="F315"/>
      <c r="G315"/>
      <c r="H315"/>
      <c r="I315"/>
      <c r="J315" s="129"/>
      <c r="K315"/>
      <c r="L315"/>
      <c r="M315"/>
      <c r="N315"/>
      <c r="O315"/>
      <c r="P315"/>
      <c r="Q315"/>
      <c r="R315"/>
      <c r="S315"/>
      <c r="T315"/>
      <c r="U315"/>
      <c r="V315"/>
      <c r="W315" s="130"/>
      <c r="X315" s="129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1:256" ht="12.75">
      <c r="A316" s="120"/>
      <c r="B316" s="120"/>
      <c r="C316" s="120"/>
      <c r="D316" s="127"/>
      <c r="E316" s="120"/>
      <c r="F316"/>
      <c r="G316"/>
      <c r="H316"/>
      <c r="I316"/>
      <c r="J316" s="129"/>
      <c r="K316"/>
      <c r="L316"/>
      <c r="M316"/>
      <c r="N316"/>
      <c r="O316"/>
      <c r="P316"/>
      <c r="Q316"/>
      <c r="R316"/>
      <c r="S316"/>
      <c r="T316"/>
      <c r="U316"/>
      <c r="V316"/>
      <c r="W316" s="130"/>
      <c r="X316" s="129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1:256" ht="12.75">
      <c r="A317" s="120"/>
      <c r="B317" s="120"/>
      <c r="C317" s="120"/>
      <c r="D317" s="127"/>
      <c r="E317" s="120"/>
      <c r="F317"/>
      <c r="G317"/>
      <c r="H317"/>
      <c r="I317"/>
      <c r="J317" s="129"/>
      <c r="K317"/>
      <c r="L317"/>
      <c r="M317"/>
      <c r="N317"/>
      <c r="O317"/>
      <c r="P317"/>
      <c r="Q317"/>
      <c r="R317"/>
      <c r="S317"/>
      <c r="T317"/>
      <c r="U317"/>
      <c r="V317"/>
      <c r="W317" s="130"/>
      <c r="X317" s="129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1:256" ht="12.75">
      <c r="A318" s="120"/>
      <c r="B318" s="120"/>
      <c r="C318" s="120"/>
      <c r="D318" s="127"/>
      <c r="E318" s="120"/>
      <c r="F318"/>
      <c r="G318"/>
      <c r="H318"/>
      <c r="I318"/>
      <c r="J318" s="129"/>
      <c r="K318"/>
      <c r="L318"/>
      <c r="M318"/>
      <c r="N318"/>
      <c r="O318"/>
      <c r="P318"/>
      <c r="Q318"/>
      <c r="R318"/>
      <c r="S318"/>
      <c r="T318"/>
      <c r="U318"/>
      <c r="V318"/>
      <c r="W318" s="130"/>
      <c r="X318" s="129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1:256" ht="12.75">
      <c r="A319" s="120"/>
      <c r="B319" s="120"/>
      <c r="C319" s="120"/>
      <c r="D319" s="127"/>
      <c r="E319" s="120"/>
      <c r="F319"/>
      <c r="G319"/>
      <c r="H319"/>
      <c r="I319"/>
      <c r="J319" s="129"/>
      <c r="K319"/>
      <c r="L319"/>
      <c r="M319"/>
      <c r="N319"/>
      <c r="O319"/>
      <c r="P319"/>
      <c r="Q319"/>
      <c r="R319"/>
      <c r="S319"/>
      <c r="T319"/>
      <c r="U319"/>
      <c r="V319"/>
      <c r="W319" s="130"/>
      <c r="X319" s="12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1:256" ht="12.75">
      <c r="A320" s="120"/>
      <c r="B320" s="120"/>
      <c r="C320" s="120"/>
      <c r="D320" s="127"/>
      <c r="E320" s="120"/>
      <c r="F320"/>
      <c r="G320"/>
      <c r="H320"/>
      <c r="I320"/>
      <c r="J320" s="129"/>
      <c r="K320"/>
      <c r="L320"/>
      <c r="M320"/>
      <c r="N320"/>
      <c r="O320"/>
      <c r="P320"/>
      <c r="Q320"/>
      <c r="R320"/>
      <c r="S320"/>
      <c r="T320"/>
      <c r="U320"/>
      <c r="V320"/>
      <c r="W320" s="130"/>
      <c r="X320" s="129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</row>
    <row r="321" spans="1:256" ht="12.75">
      <c r="A321" s="120"/>
      <c r="B321" s="120"/>
      <c r="C321" s="120"/>
      <c r="D321" s="127"/>
      <c r="E321" s="120"/>
      <c r="F321"/>
      <c r="G321"/>
      <c r="H321"/>
      <c r="I321"/>
      <c r="J321" s="129"/>
      <c r="K321"/>
      <c r="L321"/>
      <c r="M321"/>
      <c r="N321"/>
      <c r="O321"/>
      <c r="P321"/>
      <c r="Q321"/>
      <c r="R321"/>
      <c r="S321"/>
      <c r="T321"/>
      <c r="U321"/>
      <c r="V321"/>
      <c r="W321" s="130"/>
      <c r="X321" s="129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1:256" ht="12.75">
      <c r="A322" s="120"/>
      <c r="B322" s="120"/>
      <c r="C322" s="120"/>
      <c r="D322" s="127"/>
      <c r="E322" s="120"/>
      <c r="F322"/>
      <c r="G322"/>
      <c r="H322"/>
      <c r="I322"/>
      <c r="J322" s="129"/>
      <c r="K322"/>
      <c r="L322"/>
      <c r="M322"/>
      <c r="N322"/>
      <c r="O322"/>
      <c r="P322"/>
      <c r="Q322"/>
      <c r="R322"/>
      <c r="S322"/>
      <c r="T322"/>
      <c r="U322"/>
      <c r="V322"/>
      <c r="W322" s="130"/>
      <c r="X322" s="129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1:256" ht="12.75">
      <c r="A323" s="120"/>
      <c r="B323" s="120"/>
      <c r="C323" s="120"/>
      <c r="D323" s="127"/>
      <c r="E323" s="120"/>
      <c r="F323"/>
      <c r="G323"/>
      <c r="H323"/>
      <c r="I323"/>
      <c r="J323" s="129"/>
      <c r="K323"/>
      <c r="L323"/>
      <c r="M323"/>
      <c r="N323"/>
      <c r="O323"/>
      <c r="P323"/>
      <c r="Q323"/>
      <c r="R323"/>
      <c r="S323"/>
      <c r="T323"/>
      <c r="U323"/>
      <c r="V323"/>
      <c r="W323" s="130"/>
      <c r="X323" s="129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1:256" ht="12.75">
      <c r="A324" s="120"/>
      <c r="B324" s="120"/>
      <c r="C324" s="120"/>
      <c r="D324" s="127"/>
      <c r="E324" s="120"/>
      <c r="F324"/>
      <c r="G324"/>
      <c r="H324"/>
      <c r="I324"/>
      <c r="J324" s="129"/>
      <c r="K324"/>
      <c r="L324"/>
      <c r="M324"/>
      <c r="N324"/>
      <c r="O324"/>
      <c r="P324"/>
      <c r="Q324"/>
      <c r="R324"/>
      <c r="S324"/>
      <c r="T324"/>
      <c r="U324"/>
      <c r="V324"/>
      <c r="W324" s="130"/>
      <c r="X324" s="129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1:256" ht="12.75">
      <c r="A325" s="120"/>
      <c r="B325" s="120"/>
      <c r="C325" s="120"/>
      <c r="D325" s="127"/>
      <c r="E325" s="120"/>
      <c r="F325"/>
      <c r="G325"/>
      <c r="H325"/>
      <c r="I325"/>
      <c r="J325" s="129"/>
      <c r="K325"/>
      <c r="L325"/>
      <c r="M325"/>
      <c r="N325"/>
      <c r="O325"/>
      <c r="P325"/>
      <c r="Q325"/>
      <c r="R325"/>
      <c r="S325"/>
      <c r="T325"/>
      <c r="U325"/>
      <c r="V325"/>
      <c r="W325" s="130"/>
      <c r="X325" s="129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1:256" ht="12.75">
      <c r="A326" s="120"/>
      <c r="B326" s="120"/>
      <c r="C326" s="120"/>
      <c r="D326" s="127"/>
      <c r="E326" s="120"/>
      <c r="F326"/>
      <c r="G326"/>
      <c r="H326"/>
      <c r="I326"/>
      <c r="J326" s="129"/>
      <c r="K326"/>
      <c r="L326"/>
      <c r="M326"/>
      <c r="N326"/>
      <c r="O326"/>
      <c r="P326"/>
      <c r="Q326"/>
      <c r="R326"/>
      <c r="S326"/>
      <c r="T326"/>
      <c r="U326"/>
      <c r="V326"/>
      <c r="W326" s="130"/>
      <c r="X326" s="129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1:256" ht="12.75">
      <c r="A327" s="120"/>
      <c r="B327" s="120"/>
      <c r="C327" s="120"/>
      <c r="D327" s="127"/>
      <c r="E327" s="120"/>
      <c r="F327"/>
      <c r="G327"/>
      <c r="H327"/>
      <c r="I327"/>
      <c r="J327" s="129"/>
      <c r="K327"/>
      <c r="L327"/>
      <c r="M327"/>
      <c r="N327"/>
      <c r="O327"/>
      <c r="P327"/>
      <c r="Q327"/>
      <c r="R327"/>
      <c r="S327"/>
      <c r="T327"/>
      <c r="U327"/>
      <c r="V327"/>
      <c r="W327" s="130"/>
      <c r="X327" s="129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1:256" ht="12.75">
      <c r="A328" s="120"/>
      <c r="B328" s="120"/>
      <c r="C328" s="120"/>
      <c r="D328" s="127"/>
      <c r="E328" s="120"/>
      <c r="F328"/>
      <c r="G328"/>
      <c r="H328"/>
      <c r="I328"/>
      <c r="J328" s="129"/>
      <c r="K328"/>
      <c r="L328"/>
      <c r="M328"/>
      <c r="N328"/>
      <c r="O328"/>
      <c r="P328"/>
      <c r="Q328"/>
      <c r="R328"/>
      <c r="S328"/>
      <c r="T328"/>
      <c r="U328"/>
      <c r="V328"/>
      <c r="W328" s="130"/>
      <c r="X328" s="129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1:256" ht="12.75">
      <c r="A329" s="120"/>
      <c r="B329" s="120"/>
      <c r="C329" s="120"/>
      <c r="D329" s="127"/>
      <c r="E329" s="120"/>
      <c r="F329"/>
      <c r="G329"/>
      <c r="H329"/>
      <c r="I329"/>
      <c r="J329" s="129"/>
      <c r="K329"/>
      <c r="L329"/>
      <c r="M329"/>
      <c r="N329"/>
      <c r="O329"/>
      <c r="P329"/>
      <c r="Q329"/>
      <c r="R329"/>
      <c r="S329"/>
      <c r="T329"/>
      <c r="U329"/>
      <c r="V329"/>
      <c r="W329" s="130"/>
      <c r="X329" s="1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1:256" ht="12.75">
      <c r="A330" s="120"/>
      <c r="B330" s="120"/>
      <c r="C330" s="120"/>
      <c r="D330" s="127"/>
      <c r="E330" s="120"/>
      <c r="F330"/>
      <c r="G330"/>
      <c r="H330"/>
      <c r="I330"/>
      <c r="J330" s="129"/>
      <c r="K330"/>
      <c r="L330"/>
      <c r="M330"/>
      <c r="N330"/>
      <c r="O330"/>
      <c r="P330"/>
      <c r="Q330"/>
      <c r="R330"/>
      <c r="S330"/>
      <c r="T330"/>
      <c r="U330"/>
      <c r="V330"/>
      <c r="W330" s="130"/>
      <c r="X330" s="129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1:256" ht="12.75">
      <c r="A331" s="120"/>
      <c r="B331" s="120"/>
      <c r="C331" s="120"/>
      <c r="D331" s="127"/>
      <c r="E331" s="120"/>
      <c r="F331"/>
      <c r="G331"/>
      <c r="H331"/>
      <c r="I331"/>
      <c r="J331" s="129"/>
      <c r="K331"/>
      <c r="L331"/>
      <c r="M331"/>
      <c r="N331"/>
      <c r="O331"/>
      <c r="P331"/>
      <c r="Q331"/>
      <c r="R331"/>
      <c r="S331"/>
      <c r="T331"/>
      <c r="U331"/>
      <c r="V331"/>
      <c r="W331" s="130"/>
      <c r="X331" s="129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  <row r="332" spans="1:256" ht="12.75">
      <c r="A332" s="120"/>
      <c r="B332" s="120"/>
      <c r="C332" s="120"/>
      <c r="D332" s="127"/>
      <c r="E332" s="120"/>
      <c r="F332"/>
      <c r="G332"/>
      <c r="H332"/>
      <c r="I332"/>
      <c r="J332" s="129"/>
      <c r="K332"/>
      <c r="L332"/>
      <c r="M332"/>
      <c r="N332"/>
      <c r="O332"/>
      <c r="P332"/>
      <c r="Q332"/>
      <c r="R332"/>
      <c r="S332"/>
      <c r="T332"/>
      <c r="U332"/>
      <c r="V332"/>
      <c r="W332" s="130"/>
      <c r="X332" s="129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  <row r="333" spans="1:256" ht="12.75">
      <c r="A333" s="120"/>
      <c r="B333" s="120"/>
      <c r="C333" s="120"/>
      <c r="D333" s="127"/>
      <c r="E333" s="120"/>
      <c r="F333"/>
      <c r="G333"/>
      <c r="H333"/>
      <c r="I333"/>
      <c r="J333" s="129"/>
      <c r="K333"/>
      <c r="L333"/>
      <c r="M333"/>
      <c r="N333"/>
      <c r="O333"/>
      <c r="P333"/>
      <c r="Q333"/>
      <c r="R333"/>
      <c r="S333"/>
      <c r="T333"/>
      <c r="U333"/>
      <c r="V333"/>
      <c r="W333" s="130"/>
      <c r="X333" s="129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1:256" ht="12.75">
      <c r="A334" s="120"/>
      <c r="B334" s="120"/>
      <c r="C334" s="120"/>
      <c r="D334" s="127"/>
      <c r="E334" s="120"/>
      <c r="F334"/>
      <c r="G334"/>
      <c r="H334"/>
      <c r="I334"/>
      <c r="J334" s="129"/>
      <c r="K334"/>
      <c r="L334"/>
      <c r="M334"/>
      <c r="N334"/>
      <c r="O334"/>
      <c r="P334"/>
      <c r="Q334"/>
      <c r="R334"/>
      <c r="S334"/>
      <c r="T334"/>
      <c r="U334"/>
      <c r="V334"/>
      <c r="W334" s="130"/>
      <c r="X334" s="129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5" spans="1:256" ht="12.75">
      <c r="A335" s="120"/>
      <c r="B335" s="120"/>
      <c r="C335" s="120"/>
      <c r="D335" s="127"/>
      <c r="E335" s="120"/>
      <c r="F335"/>
      <c r="G335"/>
      <c r="H335"/>
      <c r="I335"/>
      <c r="J335" s="129"/>
      <c r="K335"/>
      <c r="L335"/>
      <c r="M335"/>
      <c r="N335"/>
      <c r="O335"/>
      <c r="P335"/>
      <c r="Q335"/>
      <c r="R335"/>
      <c r="S335"/>
      <c r="T335"/>
      <c r="U335"/>
      <c r="V335"/>
      <c r="W335" s="130"/>
      <c r="X335" s="129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</row>
    <row r="336" spans="1:256" ht="12.75">
      <c r="A336" s="120"/>
      <c r="B336" s="120"/>
      <c r="C336" s="120"/>
      <c r="D336" s="127"/>
      <c r="E336" s="120"/>
      <c r="F336"/>
      <c r="G336"/>
      <c r="H336"/>
      <c r="I336"/>
      <c r="J336" s="129"/>
      <c r="K336"/>
      <c r="L336"/>
      <c r="M336"/>
      <c r="N336"/>
      <c r="O336"/>
      <c r="P336"/>
      <c r="Q336"/>
      <c r="R336"/>
      <c r="S336"/>
      <c r="T336"/>
      <c r="U336"/>
      <c r="V336"/>
      <c r="W336" s="130"/>
      <c r="X336" s="129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1:256" ht="12.75">
      <c r="A337" s="120"/>
      <c r="B337" s="120"/>
      <c r="C337" s="120"/>
      <c r="D337" s="127"/>
      <c r="E337" s="120"/>
      <c r="F337"/>
      <c r="G337"/>
      <c r="H337"/>
      <c r="I337"/>
      <c r="J337" s="129"/>
      <c r="K337"/>
      <c r="L337"/>
      <c r="M337"/>
      <c r="N337"/>
      <c r="O337"/>
      <c r="P337"/>
      <c r="Q337"/>
      <c r="R337"/>
      <c r="S337"/>
      <c r="T337"/>
      <c r="U337"/>
      <c r="V337"/>
      <c r="W337" s="130"/>
      <c r="X337" s="129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1:256" ht="12.75">
      <c r="A338" s="120"/>
      <c r="B338" s="120"/>
      <c r="C338" s="120"/>
      <c r="D338" s="127"/>
      <c r="E338" s="120"/>
      <c r="F338"/>
      <c r="G338"/>
      <c r="H338"/>
      <c r="I338"/>
      <c r="J338" s="129"/>
      <c r="K338"/>
      <c r="L338"/>
      <c r="M338"/>
      <c r="N338"/>
      <c r="O338"/>
      <c r="P338"/>
      <c r="Q338"/>
      <c r="R338"/>
      <c r="S338"/>
      <c r="T338"/>
      <c r="U338"/>
      <c r="V338"/>
      <c r="W338" s="130"/>
      <c r="X338" s="129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</row>
    <row r="339" spans="1:256" ht="12.75">
      <c r="A339" s="120"/>
      <c r="B339" s="120"/>
      <c r="C339" s="120"/>
      <c r="D339" s="127"/>
      <c r="E339" s="120"/>
      <c r="F339"/>
      <c r="G339"/>
      <c r="H339"/>
      <c r="I339"/>
      <c r="J339" s="129"/>
      <c r="K339"/>
      <c r="L339"/>
      <c r="M339"/>
      <c r="N339"/>
      <c r="O339"/>
      <c r="P339"/>
      <c r="Q339"/>
      <c r="R339"/>
      <c r="S339"/>
      <c r="T339"/>
      <c r="U339"/>
      <c r="V339"/>
      <c r="W339" s="130"/>
      <c r="X339" s="12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</row>
    <row r="340" spans="1:256" ht="12.75">
      <c r="A340" s="120"/>
      <c r="B340" s="120"/>
      <c r="C340" s="120"/>
      <c r="D340" s="127"/>
      <c r="E340" s="120"/>
      <c r="F340"/>
      <c r="G340"/>
      <c r="H340"/>
      <c r="I340"/>
      <c r="J340" s="129"/>
      <c r="K340"/>
      <c r="L340"/>
      <c r="M340"/>
      <c r="N340"/>
      <c r="O340"/>
      <c r="P340"/>
      <c r="Q340"/>
      <c r="R340"/>
      <c r="S340"/>
      <c r="T340"/>
      <c r="U340"/>
      <c r="V340"/>
      <c r="W340" s="130"/>
      <c r="X340" s="129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1:256" ht="12.75">
      <c r="A341" s="120"/>
      <c r="B341" s="120"/>
      <c r="C341" s="120"/>
      <c r="D341" s="127"/>
      <c r="E341" s="120"/>
      <c r="F341"/>
      <c r="G341"/>
      <c r="H341"/>
      <c r="I341"/>
      <c r="J341" s="129"/>
      <c r="K341"/>
      <c r="L341"/>
      <c r="M341"/>
      <c r="N341"/>
      <c r="O341"/>
      <c r="P341"/>
      <c r="Q341"/>
      <c r="R341"/>
      <c r="S341"/>
      <c r="T341"/>
      <c r="U341"/>
      <c r="V341"/>
      <c r="W341" s="130"/>
      <c r="X341" s="129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1:256" ht="12.75">
      <c r="A342" s="120"/>
      <c r="B342" s="120"/>
      <c r="C342" s="120"/>
      <c r="D342" s="127"/>
      <c r="E342" s="120"/>
      <c r="F342"/>
      <c r="G342"/>
      <c r="H342"/>
      <c r="I342"/>
      <c r="J342" s="129"/>
      <c r="K342"/>
      <c r="L342"/>
      <c r="M342"/>
      <c r="N342"/>
      <c r="O342"/>
      <c r="P342"/>
      <c r="Q342"/>
      <c r="R342"/>
      <c r="S342"/>
      <c r="T342"/>
      <c r="U342"/>
      <c r="V342"/>
      <c r="W342" s="130"/>
      <c r="X342" s="129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1:256" ht="12.75">
      <c r="A343" s="120"/>
      <c r="B343" s="120"/>
      <c r="C343" s="120"/>
      <c r="D343" s="127"/>
      <c r="E343" s="120"/>
      <c r="F343"/>
      <c r="G343"/>
      <c r="H343"/>
      <c r="I343"/>
      <c r="J343" s="129"/>
      <c r="K343"/>
      <c r="L343"/>
      <c r="M343"/>
      <c r="N343"/>
      <c r="O343"/>
      <c r="P343"/>
      <c r="Q343"/>
      <c r="R343"/>
      <c r="S343"/>
      <c r="T343"/>
      <c r="U343"/>
      <c r="V343"/>
      <c r="W343" s="130"/>
      <c r="X343" s="129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1:256" ht="12.75">
      <c r="A344" s="120"/>
      <c r="B344" s="120"/>
      <c r="C344" s="120"/>
      <c r="D344" s="127"/>
      <c r="E344" s="120"/>
      <c r="F344"/>
      <c r="G344"/>
      <c r="H344"/>
      <c r="I344"/>
      <c r="J344" s="129"/>
      <c r="K344"/>
      <c r="L344"/>
      <c r="M344"/>
      <c r="N344"/>
      <c r="O344"/>
      <c r="P344"/>
      <c r="Q344"/>
      <c r="R344"/>
      <c r="S344"/>
      <c r="T344"/>
      <c r="U344"/>
      <c r="V344"/>
      <c r="W344" s="130"/>
      <c r="X344" s="129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1:256" ht="12.75">
      <c r="A345" s="120"/>
      <c r="B345" s="120"/>
      <c r="C345" s="120"/>
      <c r="D345" s="127"/>
      <c r="E345" s="120"/>
      <c r="F345"/>
      <c r="G345"/>
      <c r="H345"/>
      <c r="I345"/>
      <c r="J345" s="129"/>
      <c r="K345"/>
      <c r="L345"/>
      <c r="M345"/>
      <c r="N345"/>
      <c r="O345"/>
      <c r="P345"/>
      <c r="Q345"/>
      <c r="R345"/>
      <c r="S345"/>
      <c r="T345"/>
      <c r="U345"/>
      <c r="V345"/>
      <c r="W345" s="130"/>
      <c r="X345" s="129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1:256" ht="12.75">
      <c r="A346" s="120"/>
      <c r="B346" s="120"/>
      <c r="C346" s="120"/>
      <c r="D346" s="127"/>
      <c r="E346" s="120"/>
      <c r="F346"/>
      <c r="G346"/>
      <c r="H346"/>
      <c r="I346"/>
      <c r="J346" s="129"/>
      <c r="K346"/>
      <c r="L346"/>
      <c r="M346"/>
      <c r="N346"/>
      <c r="O346"/>
      <c r="P346"/>
      <c r="Q346"/>
      <c r="R346"/>
      <c r="S346"/>
      <c r="T346"/>
      <c r="U346"/>
      <c r="V346"/>
      <c r="W346" s="130"/>
      <c r="X346" s="129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1:256" ht="12.75">
      <c r="A347" s="120"/>
      <c r="B347" s="120"/>
      <c r="C347" s="120"/>
      <c r="D347" s="127"/>
      <c r="E347" s="120"/>
      <c r="F347"/>
      <c r="G347"/>
      <c r="H347"/>
      <c r="I347"/>
      <c r="J347" s="129"/>
      <c r="K347"/>
      <c r="L347"/>
      <c r="M347"/>
      <c r="N347"/>
      <c r="O347"/>
      <c r="P347"/>
      <c r="Q347"/>
      <c r="R347"/>
      <c r="S347"/>
      <c r="T347"/>
      <c r="U347"/>
      <c r="V347"/>
      <c r="W347" s="130"/>
      <c r="X347" s="129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1:256" ht="12.75">
      <c r="A348" s="120"/>
      <c r="B348" s="120"/>
      <c r="C348" s="120"/>
      <c r="D348" s="127"/>
      <c r="E348" s="120"/>
      <c r="F348"/>
      <c r="G348"/>
      <c r="H348"/>
      <c r="I348"/>
      <c r="J348" s="129"/>
      <c r="K348"/>
      <c r="L348"/>
      <c r="M348"/>
      <c r="N348"/>
      <c r="O348"/>
      <c r="P348"/>
      <c r="Q348"/>
      <c r="R348"/>
      <c r="S348"/>
      <c r="T348"/>
      <c r="U348"/>
      <c r="V348"/>
      <c r="W348" s="130"/>
      <c r="X348" s="129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:256" ht="12.75">
      <c r="A349" s="120"/>
      <c r="B349" s="120"/>
      <c r="C349" s="120"/>
      <c r="D349" s="127"/>
      <c r="E349" s="120"/>
      <c r="F349"/>
      <c r="G349"/>
      <c r="H349"/>
      <c r="I349"/>
      <c r="J349" s="129"/>
      <c r="K349"/>
      <c r="L349"/>
      <c r="M349"/>
      <c r="N349"/>
      <c r="O349"/>
      <c r="P349"/>
      <c r="Q349"/>
      <c r="R349"/>
      <c r="S349"/>
      <c r="T349"/>
      <c r="U349"/>
      <c r="V349"/>
      <c r="W349" s="130"/>
      <c r="X349" s="12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1:256" ht="12.75">
      <c r="A350" s="120"/>
      <c r="B350" s="120"/>
      <c r="C350" s="120"/>
      <c r="D350" s="127"/>
      <c r="E350" s="120"/>
      <c r="F350"/>
      <c r="G350"/>
      <c r="H350"/>
      <c r="I350"/>
      <c r="J350" s="129"/>
      <c r="K350"/>
      <c r="L350"/>
      <c r="M350"/>
      <c r="N350"/>
      <c r="O350"/>
      <c r="P350"/>
      <c r="Q350"/>
      <c r="R350"/>
      <c r="S350"/>
      <c r="T350"/>
      <c r="U350"/>
      <c r="V350"/>
      <c r="W350" s="130"/>
      <c r="X350" s="129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ht="12.75">
      <c r="A351" s="120"/>
      <c r="B351" s="120"/>
      <c r="C351" s="120"/>
      <c r="D351" s="127"/>
      <c r="E351" s="120"/>
      <c r="F351"/>
      <c r="G351"/>
      <c r="H351"/>
      <c r="I351"/>
      <c r="J351" s="129"/>
      <c r="K351"/>
      <c r="L351"/>
      <c r="M351"/>
      <c r="N351"/>
      <c r="O351"/>
      <c r="P351"/>
      <c r="Q351"/>
      <c r="R351"/>
      <c r="S351"/>
      <c r="T351"/>
      <c r="U351"/>
      <c r="V351"/>
      <c r="W351" s="130"/>
      <c r="X351" s="129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1:256" ht="12.75">
      <c r="A352" s="120"/>
      <c r="B352" s="120"/>
      <c r="C352" s="120"/>
      <c r="D352" s="127"/>
      <c r="E352" s="120"/>
      <c r="F352"/>
      <c r="G352"/>
      <c r="H352"/>
      <c r="I352"/>
      <c r="J352" s="129"/>
      <c r="K352"/>
      <c r="L352"/>
      <c r="M352"/>
      <c r="N352"/>
      <c r="O352"/>
      <c r="P352"/>
      <c r="Q352"/>
      <c r="R352"/>
      <c r="S352"/>
      <c r="T352"/>
      <c r="U352"/>
      <c r="V352"/>
      <c r="W352" s="130"/>
      <c r="X352" s="129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ht="12.75">
      <c r="A353" s="120"/>
      <c r="B353" s="120"/>
      <c r="C353" s="120"/>
      <c r="D353" s="127"/>
      <c r="E353" s="120"/>
      <c r="F353"/>
      <c r="G353"/>
      <c r="H353"/>
      <c r="I353"/>
      <c r="J353" s="129"/>
      <c r="K353"/>
      <c r="L353"/>
      <c r="M353"/>
      <c r="N353"/>
      <c r="O353"/>
      <c r="P353"/>
      <c r="Q353"/>
      <c r="R353"/>
      <c r="S353"/>
      <c r="T353"/>
      <c r="U353"/>
      <c r="V353"/>
      <c r="W353" s="130"/>
      <c r="X353" s="129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256" ht="12.75">
      <c r="A354" s="120"/>
      <c r="B354" s="120"/>
      <c r="C354" s="120"/>
      <c r="D354" s="127"/>
      <c r="E354" s="120"/>
      <c r="F354"/>
      <c r="G354"/>
      <c r="H354"/>
      <c r="I354"/>
      <c r="J354" s="129"/>
      <c r="K354"/>
      <c r="L354"/>
      <c r="M354"/>
      <c r="N354"/>
      <c r="O354"/>
      <c r="P354"/>
      <c r="Q354"/>
      <c r="R354"/>
      <c r="S354"/>
      <c r="T354"/>
      <c r="U354"/>
      <c r="V354"/>
      <c r="W354" s="130"/>
      <c r="X354" s="129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1:256" ht="12.75">
      <c r="A355" s="120"/>
      <c r="B355" s="120"/>
      <c r="C355" s="120"/>
      <c r="D355" s="127"/>
      <c r="E355" s="120"/>
      <c r="F355"/>
      <c r="G355"/>
      <c r="H355"/>
      <c r="I355"/>
      <c r="J355" s="129"/>
      <c r="K355"/>
      <c r="L355"/>
      <c r="M355"/>
      <c r="N355"/>
      <c r="O355"/>
      <c r="P355"/>
      <c r="Q355"/>
      <c r="R355"/>
      <c r="S355"/>
      <c r="T355"/>
      <c r="U355"/>
      <c r="V355"/>
      <c r="W355" s="130"/>
      <c r="X355" s="129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1:256" ht="12.75">
      <c r="A356" s="120"/>
      <c r="B356" s="120"/>
      <c r="C356" s="120"/>
      <c r="D356" s="127"/>
      <c r="E356" s="120"/>
      <c r="F356"/>
      <c r="G356"/>
      <c r="H356"/>
      <c r="I356"/>
      <c r="J356" s="129"/>
      <c r="K356"/>
      <c r="L356"/>
      <c r="M356"/>
      <c r="N356"/>
      <c r="O356"/>
      <c r="P356"/>
      <c r="Q356"/>
      <c r="R356"/>
      <c r="S356"/>
      <c r="T356"/>
      <c r="U356"/>
      <c r="V356"/>
      <c r="W356" s="130"/>
      <c r="X356" s="129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1:256" ht="12.75">
      <c r="A357" s="120"/>
      <c r="B357" s="120"/>
      <c r="C357" s="120"/>
      <c r="D357" s="127"/>
      <c r="E357" s="120"/>
      <c r="F357"/>
      <c r="G357"/>
      <c r="H357"/>
      <c r="I357"/>
      <c r="J357" s="129"/>
      <c r="K357"/>
      <c r="L357"/>
      <c r="M357"/>
      <c r="N357"/>
      <c r="O357"/>
      <c r="P357"/>
      <c r="Q357"/>
      <c r="R357"/>
      <c r="S357"/>
      <c r="T357"/>
      <c r="U357"/>
      <c r="V357"/>
      <c r="W357" s="130"/>
      <c r="X357" s="129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1:256" ht="12.75">
      <c r="A358" s="120"/>
      <c r="B358" s="120"/>
      <c r="C358" s="120"/>
      <c r="D358" s="127"/>
      <c r="E358" s="120"/>
      <c r="F358"/>
      <c r="G358"/>
      <c r="H358"/>
      <c r="I358"/>
      <c r="J358" s="129"/>
      <c r="K358"/>
      <c r="L358"/>
      <c r="M358"/>
      <c r="N358"/>
      <c r="O358"/>
      <c r="P358"/>
      <c r="Q358"/>
      <c r="R358"/>
      <c r="S358"/>
      <c r="T358"/>
      <c r="U358"/>
      <c r="V358"/>
      <c r="W358" s="130"/>
      <c r="X358" s="129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1:256" ht="12.75">
      <c r="A359" s="120"/>
      <c r="B359" s="120"/>
      <c r="C359" s="120"/>
      <c r="D359" s="127"/>
      <c r="E359" s="120"/>
      <c r="F359"/>
      <c r="G359"/>
      <c r="H359"/>
      <c r="I359"/>
      <c r="J359" s="129"/>
      <c r="K359"/>
      <c r="L359"/>
      <c r="M359"/>
      <c r="N359"/>
      <c r="O359"/>
      <c r="P359"/>
      <c r="Q359"/>
      <c r="R359"/>
      <c r="S359"/>
      <c r="T359"/>
      <c r="U359"/>
      <c r="V359"/>
      <c r="W359" s="130"/>
      <c r="X359" s="12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</row>
    <row r="360" spans="1:256" ht="12.75">
      <c r="A360" s="120"/>
      <c r="B360" s="120"/>
      <c r="C360" s="120"/>
      <c r="D360" s="127"/>
      <c r="E360" s="120"/>
      <c r="F360"/>
      <c r="G360"/>
      <c r="H360"/>
      <c r="I360"/>
      <c r="J360" s="129"/>
      <c r="K360"/>
      <c r="L360"/>
      <c r="M360"/>
      <c r="N360"/>
      <c r="O360"/>
      <c r="P360"/>
      <c r="Q360"/>
      <c r="R360"/>
      <c r="S360"/>
      <c r="T360"/>
      <c r="U360"/>
      <c r="V360"/>
      <c r="W360" s="130"/>
      <c r="X360" s="129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1:256" ht="12.75">
      <c r="A361" s="120"/>
      <c r="B361" s="120"/>
      <c r="C361" s="120"/>
      <c r="D361" s="127"/>
      <c r="E361" s="120"/>
      <c r="F361"/>
      <c r="G361"/>
      <c r="H361"/>
      <c r="I361"/>
      <c r="J361" s="129"/>
      <c r="K361"/>
      <c r="L361"/>
      <c r="M361"/>
      <c r="N361"/>
      <c r="O361"/>
      <c r="P361"/>
      <c r="Q361"/>
      <c r="R361"/>
      <c r="S361"/>
      <c r="T361"/>
      <c r="U361"/>
      <c r="V361"/>
      <c r="W361" s="130"/>
      <c r="X361" s="129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256" ht="12.75">
      <c r="A362" s="120"/>
      <c r="B362" s="120"/>
      <c r="C362" s="120"/>
      <c r="D362" s="127"/>
      <c r="E362" s="120"/>
      <c r="F362"/>
      <c r="G362"/>
      <c r="H362"/>
      <c r="I362"/>
      <c r="J362" s="129"/>
      <c r="K362"/>
      <c r="L362"/>
      <c r="M362"/>
      <c r="N362"/>
      <c r="O362"/>
      <c r="P362"/>
      <c r="Q362"/>
      <c r="R362"/>
      <c r="S362"/>
      <c r="T362"/>
      <c r="U362"/>
      <c r="V362"/>
      <c r="W362" s="130"/>
      <c r="X362" s="129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256" ht="12.75">
      <c r="A363" s="120"/>
      <c r="B363" s="120"/>
      <c r="C363" s="120"/>
      <c r="D363" s="127"/>
      <c r="E363" s="120"/>
      <c r="F363"/>
      <c r="G363"/>
      <c r="H363"/>
      <c r="I363"/>
      <c r="J363" s="129"/>
      <c r="K363"/>
      <c r="L363"/>
      <c r="M363"/>
      <c r="N363"/>
      <c r="O363"/>
      <c r="P363"/>
      <c r="Q363"/>
      <c r="R363"/>
      <c r="S363"/>
      <c r="T363"/>
      <c r="U363"/>
      <c r="V363"/>
      <c r="W363" s="130"/>
      <c r="X363" s="129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1:256" ht="12.75">
      <c r="A364" s="120"/>
      <c r="B364" s="120"/>
      <c r="C364" s="120"/>
      <c r="D364" s="127"/>
      <c r="E364" s="120"/>
      <c r="F364"/>
      <c r="G364"/>
      <c r="H364"/>
      <c r="I364"/>
      <c r="J364" s="129"/>
      <c r="K364"/>
      <c r="L364"/>
      <c r="M364"/>
      <c r="N364"/>
      <c r="O364"/>
      <c r="P364"/>
      <c r="Q364"/>
      <c r="R364"/>
      <c r="S364"/>
      <c r="T364"/>
      <c r="U364"/>
      <c r="V364"/>
      <c r="W364" s="130"/>
      <c r="X364" s="129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256" ht="12.75">
      <c r="A365" s="120"/>
      <c r="B365" s="120"/>
      <c r="C365" s="120"/>
      <c r="D365" s="127"/>
      <c r="E365" s="120"/>
      <c r="F365"/>
      <c r="G365"/>
      <c r="H365"/>
      <c r="I365"/>
      <c r="J365" s="129"/>
      <c r="K365"/>
      <c r="L365"/>
      <c r="M365"/>
      <c r="N365"/>
      <c r="O365"/>
      <c r="P365"/>
      <c r="Q365"/>
      <c r="R365"/>
      <c r="S365"/>
      <c r="T365"/>
      <c r="U365"/>
      <c r="V365"/>
      <c r="W365" s="130"/>
      <c r="X365" s="129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:256" ht="12.75">
      <c r="A366" s="120"/>
      <c r="B366" s="120"/>
      <c r="C366" s="120"/>
      <c r="D366" s="127"/>
      <c r="E366" s="120"/>
      <c r="F366"/>
      <c r="G366"/>
      <c r="H366"/>
      <c r="I366"/>
      <c r="J366" s="129"/>
      <c r="K366"/>
      <c r="L366"/>
      <c r="M366"/>
      <c r="N366"/>
      <c r="O366"/>
      <c r="P366"/>
      <c r="Q366"/>
      <c r="R366"/>
      <c r="S366"/>
      <c r="T366"/>
      <c r="U366"/>
      <c r="V366"/>
      <c r="W366" s="130"/>
      <c r="X366" s="129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ht="12.75">
      <c r="A367" s="120"/>
      <c r="B367" s="120"/>
      <c r="C367" s="120"/>
      <c r="D367" s="127"/>
      <c r="E367" s="120"/>
      <c r="F367"/>
      <c r="G367"/>
      <c r="H367"/>
      <c r="I367"/>
      <c r="J367" s="129"/>
      <c r="K367"/>
      <c r="L367"/>
      <c r="M367"/>
      <c r="N367"/>
      <c r="O367"/>
      <c r="P367"/>
      <c r="Q367"/>
      <c r="R367"/>
      <c r="S367"/>
      <c r="T367"/>
      <c r="U367"/>
      <c r="V367"/>
      <c r="W367" s="130"/>
      <c r="X367" s="129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ht="12.75">
      <c r="A368" s="120"/>
      <c r="B368" s="120"/>
      <c r="C368" s="120"/>
      <c r="D368" s="127"/>
      <c r="E368" s="120"/>
      <c r="F368"/>
      <c r="G368"/>
      <c r="H368"/>
      <c r="I368"/>
      <c r="J368" s="129"/>
      <c r="K368"/>
      <c r="L368"/>
      <c r="M368"/>
      <c r="N368"/>
      <c r="O368"/>
      <c r="P368"/>
      <c r="Q368"/>
      <c r="R368"/>
      <c r="S368"/>
      <c r="T368"/>
      <c r="U368"/>
      <c r="V368"/>
      <c r="W368" s="130"/>
      <c r="X368" s="129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ht="12.75">
      <c r="A369" s="120"/>
      <c r="B369" s="120"/>
      <c r="C369" s="120"/>
      <c r="D369" s="127"/>
      <c r="E369" s="120"/>
      <c r="F369"/>
      <c r="G369"/>
      <c r="H369"/>
      <c r="I369"/>
      <c r="J369" s="129"/>
      <c r="K369"/>
      <c r="L369"/>
      <c r="M369"/>
      <c r="N369"/>
      <c r="O369"/>
      <c r="P369"/>
      <c r="Q369"/>
      <c r="R369"/>
      <c r="S369"/>
      <c r="T369"/>
      <c r="U369"/>
      <c r="V369"/>
      <c r="W369" s="130"/>
      <c r="X369" s="12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256" ht="12.75">
      <c r="A370" s="120"/>
      <c r="B370" s="120"/>
      <c r="C370" s="120"/>
      <c r="D370" s="127"/>
      <c r="E370" s="120"/>
      <c r="F370"/>
      <c r="G370"/>
      <c r="H370"/>
      <c r="I370"/>
      <c r="J370" s="129"/>
      <c r="K370"/>
      <c r="L370"/>
      <c r="M370"/>
      <c r="N370"/>
      <c r="O370"/>
      <c r="P370"/>
      <c r="Q370"/>
      <c r="R370"/>
      <c r="S370"/>
      <c r="T370"/>
      <c r="U370"/>
      <c r="V370"/>
      <c r="W370" s="130"/>
      <c r="X370" s="129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1:256" ht="12.75">
      <c r="A371" s="120"/>
      <c r="B371" s="120"/>
      <c r="C371" s="120"/>
      <c r="D371" s="127"/>
      <c r="E371" s="120"/>
      <c r="F371"/>
      <c r="G371"/>
      <c r="H371"/>
      <c r="I371"/>
      <c r="J371" s="129"/>
      <c r="K371"/>
      <c r="L371"/>
      <c r="M371"/>
      <c r="N371"/>
      <c r="O371"/>
      <c r="P371"/>
      <c r="Q371"/>
      <c r="R371"/>
      <c r="S371"/>
      <c r="T371"/>
      <c r="U371"/>
      <c r="V371"/>
      <c r="W371" s="130"/>
      <c r="X371" s="129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256" ht="12.75">
      <c r="A372" s="120"/>
      <c r="B372" s="120"/>
      <c r="C372" s="120"/>
      <c r="D372" s="127"/>
      <c r="E372" s="120"/>
      <c r="F372"/>
      <c r="G372"/>
      <c r="H372"/>
      <c r="I372"/>
      <c r="J372" s="129"/>
      <c r="K372"/>
      <c r="L372"/>
      <c r="M372"/>
      <c r="N372"/>
      <c r="O372"/>
      <c r="P372"/>
      <c r="Q372"/>
      <c r="R372"/>
      <c r="S372"/>
      <c r="T372"/>
      <c r="U372"/>
      <c r="V372"/>
      <c r="W372" s="130"/>
      <c r="X372" s="129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1:256" ht="12.75">
      <c r="A373" s="120"/>
      <c r="B373" s="120"/>
      <c r="C373" s="120"/>
      <c r="D373" s="127"/>
      <c r="E373" s="120"/>
      <c r="F373"/>
      <c r="G373"/>
      <c r="H373"/>
      <c r="I373"/>
      <c r="J373" s="129"/>
      <c r="K373"/>
      <c r="L373"/>
      <c r="M373"/>
      <c r="N373"/>
      <c r="O373"/>
      <c r="P373"/>
      <c r="Q373"/>
      <c r="R373"/>
      <c r="S373"/>
      <c r="T373"/>
      <c r="U373"/>
      <c r="V373"/>
      <c r="W373" s="130"/>
      <c r="X373" s="129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1:256" ht="12.75">
      <c r="A374" s="120"/>
      <c r="B374" s="120"/>
      <c r="C374" s="120"/>
      <c r="D374" s="127"/>
      <c r="E374" s="120"/>
      <c r="F374"/>
      <c r="G374"/>
      <c r="H374"/>
      <c r="I374"/>
      <c r="J374" s="129"/>
      <c r="K374"/>
      <c r="L374"/>
      <c r="M374"/>
      <c r="N374"/>
      <c r="O374"/>
      <c r="P374"/>
      <c r="Q374"/>
      <c r="R374"/>
      <c r="S374"/>
      <c r="T374"/>
      <c r="U374"/>
      <c r="V374"/>
      <c r="W374" s="130"/>
      <c r="X374" s="129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1:256" ht="12.75">
      <c r="A375" s="120"/>
      <c r="B375" s="120"/>
      <c r="C375" s="120"/>
      <c r="D375" s="127"/>
      <c r="E375" s="120"/>
      <c r="F375"/>
      <c r="G375"/>
      <c r="H375"/>
      <c r="I375"/>
      <c r="J375" s="129"/>
      <c r="K375"/>
      <c r="L375"/>
      <c r="M375"/>
      <c r="N375"/>
      <c r="O375"/>
      <c r="P375"/>
      <c r="Q375"/>
      <c r="R375"/>
      <c r="S375"/>
      <c r="T375"/>
      <c r="U375"/>
      <c r="V375"/>
      <c r="W375" s="130"/>
      <c r="X375" s="129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</row>
    <row r="376" spans="1:256" ht="12.75">
      <c r="A376" s="120"/>
      <c r="B376" s="120"/>
      <c r="C376" s="120"/>
      <c r="D376" s="127"/>
      <c r="E376" s="120"/>
      <c r="F376"/>
      <c r="G376"/>
      <c r="H376"/>
      <c r="I376"/>
      <c r="J376" s="129"/>
      <c r="K376"/>
      <c r="L376"/>
      <c r="M376"/>
      <c r="N376"/>
      <c r="O376"/>
      <c r="P376"/>
      <c r="Q376"/>
      <c r="R376"/>
      <c r="S376"/>
      <c r="T376"/>
      <c r="U376"/>
      <c r="V376"/>
      <c r="W376" s="130"/>
      <c r="X376" s="129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1:256" ht="12.75">
      <c r="A377" s="120"/>
      <c r="B377" s="120"/>
      <c r="C377" s="120"/>
      <c r="D377" s="127"/>
      <c r="E377" s="120"/>
      <c r="F377"/>
      <c r="G377"/>
      <c r="H377"/>
      <c r="I377"/>
      <c r="J377" s="129"/>
      <c r="K377"/>
      <c r="L377"/>
      <c r="M377"/>
      <c r="N377"/>
      <c r="O377"/>
      <c r="P377"/>
      <c r="Q377"/>
      <c r="R377"/>
      <c r="S377"/>
      <c r="T377"/>
      <c r="U377"/>
      <c r="V377"/>
      <c r="W377" s="130"/>
      <c r="X377" s="129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</row>
    <row r="378" spans="1:256" ht="12.75">
      <c r="A378" s="120"/>
      <c r="B378" s="120"/>
      <c r="C378" s="120"/>
      <c r="D378" s="127"/>
      <c r="E378" s="120"/>
      <c r="F378"/>
      <c r="G378"/>
      <c r="H378"/>
      <c r="I378"/>
      <c r="J378" s="129"/>
      <c r="K378"/>
      <c r="L378"/>
      <c r="M378"/>
      <c r="N378"/>
      <c r="O378"/>
      <c r="P378"/>
      <c r="Q378"/>
      <c r="R378"/>
      <c r="S378"/>
      <c r="T378"/>
      <c r="U378"/>
      <c r="V378"/>
      <c r="W378" s="130"/>
      <c r="X378" s="129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</row>
    <row r="379" spans="1:256" ht="12.75">
      <c r="A379" s="120"/>
      <c r="B379" s="120"/>
      <c r="C379" s="120"/>
      <c r="D379" s="127"/>
      <c r="E379" s="120"/>
      <c r="F379"/>
      <c r="G379"/>
      <c r="H379"/>
      <c r="I379"/>
      <c r="J379" s="129"/>
      <c r="K379"/>
      <c r="L379"/>
      <c r="M379"/>
      <c r="N379"/>
      <c r="O379"/>
      <c r="P379"/>
      <c r="Q379"/>
      <c r="R379"/>
      <c r="S379"/>
      <c r="T379"/>
      <c r="U379"/>
      <c r="V379"/>
      <c r="W379" s="130"/>
      <c r="X379" s="12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</row>
    <row r="380" spans="1:256" ht="12.75">
      <c r="A380" s="120"/>
      <c r="B380" s="120"/>
      <c r="C380" s="120"/>
      <c r="D380" s="127"/>
      <c r="E380" s="120"/>
      <c r="F380"/>
      <c r="G380"/>
      <c r="H380"/>
      <c r="I380"/>
      <c r="J380" s="129"/>
      <c r="K380"/>
      <c r="L380"/>
      <c r="M380"/>
      <c r="N380"/>
      <c r="O380"/>
      <c r="P380"/>
      <c r="Q380"/>
      <c r="R380"/>
      <c r="S380"/>
      <c r="T380"/>
      <c r="U380"/>
      <c r="V380"/>
      <c r="W380" s="130"/>
      <c r="X380" s="129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</row>
    <row r="381" spans="1:256" ht="12.75">
      <c r="A381" s="120"/>
      <c r="B381" s="120"/>
      <c r="C381" s="120"/>
      <c r="D381" s="127"/>
      <c r="E381" s="120"/>
      <c r="F381"/>
      <c r="G381"/>
      <c r="H381"/>
      <c r="I381"/>
      <c r="J381" s="129"/>
      <c r="K381"/>
      <c r="L381"/>
      <c r="M381"/>
      <c r="N381"/>
      <c r="O381"/>
      <c r="P381"/>
      <c r="Q381"/>
      <c r="R381"/>
      <c r="S381"/>
      <c r="T381"/>
      <c r="U381"/>
      <c r="V381"/>
      <c r="W381" s="130"/>
      <c r="X381" s="129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</row>
    <row r="382" spans="1:256" ht="12.75">
      <c r="A382" s="120"/>
      <c r="B382" s="120"/>
      <c r="C382" s="120"/>
      <c r="D382" s="127"/>
      <c r="E382" s="120"/>
      <c r="F382"/>
      <c r="G382"/>
      <c r="H382"/>
      <c r="I382"/>
      <c r="J382" s="129"/>
      <c r="K382"/>
      <c r="L382"/>
      <c r="M382"/>
      <c r="N382"/>
      <c r="O382"/>
      <c r="P382"/>
      <c r="Q382"/>
      <c r="R382"/>
      <c r="S382"/>
      <c r="T382"/>
      <c r="U382"/>
      <c r="V382"/>
      <c r="W382" s="130"/>
      <c r="X382" s="129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</row>
    <row r="383" spans="1:256" ht="12.75">
      <c r="A383" s="120"/>
      <c r="B383" s="120"/>
      <c r="C383" s="120"/>
      <c r="D383" s="127"/>
      <c r="E383" s="120"/>
      <c r="F383"/>
      <c r="G383"/>
      <c r="H383"/>
      <c r="I383"/>
      <c r="J383" s="129"/>
      <c r="K383"/>
      <c r="L383"/>
      <c r="M383"/>
      <c r="N383"/>
      <c r="O383"/>
      <c r="P383"/>
      <c r="Q383"/>
      <c r="R383"/>
      <c r="S383"/>
      <c r="T383"/>
      <c r="U383"/>
      <c r="V383"/>
      <c r="W383" s="130"/>
      <c r="X383" s="129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</row>
    <row r="384" spans="1:256" ht="12.75">
      <c r="A384" s="120"/>
      <c r="B384" s="120"/>
      <c r="C384" s="120"/>
      <c r="D384" s="127"/>
      <c r="E384" s="120"/>
      <c r="F384"/>
      <c r="G384"/>
      <c r="H384"/>
      <c r="I384"/>
      <c r="J384" s="129"/>
      <c r="K384"/>
      <c r="L384"/>
      <c r="M384"/>
      <c r="N384"/>
      <c r="O384"/>
      <c r="P384"/>
      <c r="Q384"/>
      <c r="R384"/>
      <c r="S384"/>
      <c r="T384"/>
      <c r="U384"/>
      <c r="V384"/>
      <c r="W384" s="130"/>
      <c r="X384" s="129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</row>
    <row r="385" spans="1:256" ht="12.75">
      <c r="A385" s="120"/>
      <c r="B385" s="120"/>
      <c r="C385" s="120"/>
      <c r="D385" s="127"/>
      <c r="E385" s="120"/>
      <c r="F385"/>
      <c r="G385"/>
      <c r="H385"/>
      <c r="I385"/>
      <c r="J385" s="129"/>
      <c r="K385"/>
      <c r="L385"/>
      <c r="M385"/>
      <c r="N385"/>
      <c r="O385"/>
      <c r="P385"/>
      <c r="Q385"/>
      <c r="R385"/>
      <c r="S385"/>
      <c r="T385"/>
      <c r="U385"/>
      <c r="V385"/>
      <c r="W385" s="130"/>
      <c r="X385" s="129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</row>
    <row r="386" spans="1:256" ht="12.75">
      <c r="A386" s="120"/>
      <c r="B386" s="120"/>
      <c r="C386" s="120"/>
      <c r="D386" s="127"/>
      <c r="E386" s="120"/>
      <c r="F386"/>
      <c r="G386"/>
      <c r="H386"/>
      <c r="I386"/>
      <c r="J386" s="129"/>
      <c r="K386"/>
      <c r="L386"/>
      <c r="M386"/>
      <c r="N386"/>
      <c r="O386"/>
      <c r="P386"/>
      <c r="Q386"/>
      <c r="R386"/>
      <c r="S386"/>
      <c r="T386"/>
      <c r="U386"/>
      <c r="V386"/>
      <c r="W386" s="130"/>
      <c r="X386" s="129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</row>
    <row r="387" spans="1:256" ht="12.75">
      <c r="A387" s="120"/>
      <c r="B387" s="120"/>
      <c r="C387" s="120"/>
      <c r="D387" s="127"/>
      <c r="E387" s="120"/>
      <c r="F387"/>
      <c r="G387"/>
      <c r="H387"/>
      <c r="I387"/>
      <c r="J387" s="129"/>
      <c r="K387"/>
      <c r="L387"/>
      <c r="M387"/>
      <c r="N387"/>
      <c r="O387"/>
      <c r="P387"/>
      <c r="Q387"/>
      <c r="R387"/>
      <c r="S387"/>
      <c r="T387"/>
      <c r="U387"/>
      <c r="V387"/>
      <c r="W387" s="130"/>
      <c r="X387" s="129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</row>
    <row r="388" spans="1:256" ht="12.75">
      <c r="A388" s="120"/>
      <c r="B388" s="120"/>
      <c r="C388" s="120"/>
      <c r="D388" s="127"/>
      <c r="E388" s="120"/>
      <c r="F388"/>
      <c r="G388"/>
      <c r="H388"/>
      <c r="I388"/>
      <c r="J388" s="129"/>
      <c r="K388"/>
      <c r="L388"/>
      <c r="M388"/>
      <c r="N388"/>
      <c r="O388"/>
      <c r="P388"/>
      <c r="Q388"/>
      <c r="R388"/>
      <c r="S388"/>
      <c r="T388"/>
      <c r="U388"/>
      <c r="V388"/>
      <c r="W388" s="130"/>
      <c r="X388" s="129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</row>
    <row r="389" spans="1:256" ht="12.75">
      <c r="A389" s="120"/>
      <c r="B389" s="120"/>
      <c r="C389" s="120"/>
      <c r="D389" s="127"/>
      <c r="E389" s="120"/>
      <c r="F389"/>
      <c r="G389"/>
      <c r="H389"/>
      <c r="I389"/>
      <c r="J389" s="129"/>
      <c r="K389"/>
      <c r="L389"/>
      <c r="M389"/>
      <c r="N389"/>
      <c r="O389"/>
      <c r="P389"/>
      <c r="Q389"/>
      <c r="R389"/>
      <c r="S389"/>
      <c r="T389"/>
      <c r="U389"/>
      <c r="V389"/>
      <c r="W389" s="130"/>
      <c r="X389" s="12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</row>
    <row r="390" spans="1:256" ht="12.75">
      <c r="A390" s="120"/>
      <c r="B390" s="120"/>
      <c r="C390" s="120"/>
      <c r="D390" s="127"/>
      <c r="E390" s="120"/>
      <c r="F390"/>
      <c r="G390"/>
      <c r="H390"/>
      <c r="I390"/>
      <c r="J390" s="129"/>
      <c r="K390"/>
      <c r="L390"/>
      <c r="M390"/>
      <c r="N390"/>
      <c r="O390"/>
      <c r="P390"/>
      <c r="Q390"/>
      <c r="R390"/>
      <c r="S390"/>
      <c r="T390"/>
      <c r="U390"/>
      <c r="V390"/>
      <c r="W390" s="130"/>
      <c r="X390" s="129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</row>
    <row r="391" spans="1:256" ht="12.75">
      <c r="A391" s="120"/>
      <c r="B391" s="120"/>
      <c r="C391" s="120"/>
      <c r="D391" s="127"/>
      <c r="E391" s="120"/>
      <c r="F391"/>
      <c r="G391"/>
      <c r="H391"/>
      <c r="I391"/>
      <c r="J391" s="129"/>
      <c r="K391"/>
      <c r="L391"/>
      <c r="M391"/>
      <c r="N391"/>
      <c r="O391"/>
      <c r="P391"/>
      <c r="Q391"/>
      <c r="R391"/>
      <c r="S391"/>
      <c r="T391"/>
      <c r="U391"/>
      <c r="V391"/>
      <c r="W391" s="130"/>
      <c r="X391" s="129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</row>
    <row r="392" spans="1:256" ht="12.75">
      <c r="A392" s="120"/>
      <c r="B392" s="120"/>
      <c r="C392" s="120"/>
      <c r="D392" s="127"/>
      <c r="E392" s="120"/>
      <c r="F392"/>
      <c r="G392"/>
      <c r="H392"/>
      <c r="I392"/>
      <c r="J392" s="129"/>
      <c r="K392"/>
      <c r="L392"/>
      <c r="M392"/>
      <c r="N392"/>
      <c r="O392"/>
      <c r="P392"/>
      <c r="Q392"/>
      <c r="R392"/>
      <c r="S392"/>
      <c r="T392"/>
      <c r="U392"/>
      <c r="V392"/>
      <c r="W392" s="130"/>
      <c r="X392" s="129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</row>
    <row r="393" spans="1:256" ht="12.75">
      <c r="A393" s="120"/>
      <c r="B393" s="120"/>
      <c r="C393" s="120"/>
      <c r="D393" s="127"/>
      <c r="E393" s="120"/>
      <c r="F393"/>
      <c r="G393"/>
      <c r="H393"/>
      <c r="I393"/>
      <c r="J393" s="129"/>
      <c r="K393"/>
      <c r="L393"/>
      <c r="M393"/>
      <c r="N393"/>
      <c r="O393"/>
      <c r="P393"/>
      <c r="Q393"/>
      <c r="R393"/>
      <c r="S393"/>
      <c r="T393"/>
      <c r="U393"/>
      <c r="V393"/>
      <c r="W393" s="130"/>
      <c r="X393" s="129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</row>
    <row r="394" spans="1:256" ht="12.75">
      <c r="A394" s="120"/>
      <c r="B394" s="120"/>
      <c r="C394" s="120"/>
      <c r="D394" s="127"/>
      <c r="E394" s="120"/>
      <c r="F394"/>
      <c r="G394"/>
      <c r="H394"/>
      <c r="I394"/>
      <c r="J394" s="129"/>
      <c r="K394"/>
      <c r="L394"/>
      <c r="M394"/>
      <c r="N394"/>
      <c r="O394"/>
      <c r="P394"/>
      <c r="Q394"/>
      <c r="R394"/>
      <c r="S394"/>
      <c r="T394"/>
      <c r="U394"/>
      <c r="V394"/>
      <c r="W394" s="130"/>
      <c r="X394" s="129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</row>
    <row r="395" spans="1:256" ht="12.75">
      <c r="A395" s="120"/>
      <c r="B395" s="120"/>
      <c r="C395" s="120"/>
      <c r="D395" s="127"/>
      <c r="E395" s="120"/>
      <c r="F395"/>
      <c r="G395"/>
      <c r="H395"/>
      <c r="I395"/>
      <c r="J395" s="129"/>
      <c r="K395"/>
      <c r="L395"/>
      <c r="M395"/>
      <c r="N395"/>
      <c r="O395"/>
      <c r="P395"/>
      <c r="Q395"/>
      <c r="R395"/>
      <c r="S395"/>
      <c r="T395"/>
      <c r="U395"/>
      <c r="V395"/>
      <c r="W395" s="130"/>
      <c r="X395" s="129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</row>
    <row r="396" spans="1:256" ht="12.75">
      <c r="A396" s="120"/>
      <c r="B396" s="120"/>
      <c r="C396" s="120"/>
      <c r="D396" s="127"/>
      <c r="E396" s="120"/>
      <c r="F396"/>
      <c r="G396"/>
      <c r="H396"/>
      <c r="I396"/>
      <c r="J396" s="129"/>
      <c r="K396"/>
      <c r="L396"/>
      <c r="M396"/>
      <c r="N396"/>
      <c r="O396"/>
      <c r="P396"/>
      <c r="Q396"/>
      <c r="R396"/>
      <c r="S396"/>
      <c r="T396"/>
      <c r="U396"/>
      <c r="V396"/>
      <c r="W396" s="130"/>
      <c r="X396" s="129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</row>
    <row r="397" spans="1:256" ht="12.75">
      <c r="A397" s="120"/>
      <c r="B397" s="120"/>
      <c r="C397" s="120"/>
      <c r="D397" s="127"/>
      <c r="E397" s="120"/>
      <c r="F397"/>
      <c r="G397"/>
      <c r="H397"/>
      <c r="I397"/>
      <c r="J397" s="129"/>
      <c r="K397"/>
      <c r="L397"/>
      <c r="M397"/>
      <c r="N397"/>
      <c r="O397"/>
      <c r="P397"/>
      <c r="Q397"/>
      <c r="R397"/>
      <c r="S397"/>
      <c r="T397"/>
      <c r="U397"/>
      <c r="V397"/>
      <c r="W397" s="130"/>
      <c r="X397" s="129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</row>
    <row r="398" spans="1:256" ht="12.75">
      <c r="A398" s="120"/>
      <c r="B398" s="120"/>
      <c r="C398" s="120"/>
      <c r="D398" s="127"/>
      <c r="E398" s="120"/>
      <c r="F398"/>
      <c r="G398"/>
      <c r="H398"/>
      <c r="I398"/>
      <c r="J398" s="129"/>
      <c r="K398"/>
      <c r="L398"/>
      <c r="M398"/>
      <c r="N398"/>
      <c r="O398"/>
      <c r="P398"/>
      <c r="Q398"/>
      <c r="R398"/>
      <c r="S398"/>
      <c r="T398"/>
      <c r="U398"/>
      <c r="V398"/>
      <c r="W398" s="130"/>
      <c r="X398" s="129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</row>
    <row r="399" spans="1:256" ht="12.75">
      <c r="A399" s="120"/>
      <c r="B399" s="120"/>
      <c r="C399" s="120"/>
      <c r="D399" s="127"/>
      <c r="E399" s="120"/>
      <c r="F399"/>
      <c r="G399"/>
      <c r="H399"/>
      <c r="I399"/>
      <c r="J399" s="129"/>
      <c r="K399"/>
      <c r="L399"/>
      <c r="M399"/>
      <c r="N399"/>
      <c r="O399"/>
      <c r="P399"/>
      <c r="Q399"/>
      <c r="R399"/>
      <c r="S399"/>
      <c r="T399"/>
      <c r="U399"/>
      <c r="V399"/>
      <c r="W399" s="130"/>
      <c r="X399" s="12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</row>
    <row r="400" spans="1:256" ht="12.75">
      <c r="A400" s="120"/>
      <c r="B400" s="120"/>
      <c r="C400" s="120"/>
      <c r="D400" s="127"/>
      <c r="E400" s="120"/>
      <c r="F400"/>
      <c r="G400"/>
      <c r="H400"/>
      <c r="I400"/>
      <c r="J400" s="129"/>
      <c r="K400"/>
      <c r="L400"/>
      <c r="M400"/>
      <c r="N400"/>
      <c r="O400"/>
      <c r="P400"/>
      <c r="Q400"/>
      <c r="R400"/>
      <c r="S400"/>
      <c r="T400"/>
      <c r="U400"/>
      <c r="V400"/>
      <c r="W400" s="130"/>
      <c r="X400" s="129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</row>
    <row r="401" spans="1:256" ht="12.75">
      <c r="A401" s="120"/>
      <c r="B401" s="120"/>
      <c r="C401" s="120"/>
      <c r="D401" s="127"/>
      <c r="E401" s="120"/>
      <c r="F401"/>
      <c r="G401"/>
      <c r="H401"/>
      <c r="I401"/>
      <c r="J401" s="129"/>
      <c r="K401"/>
      <c r="L401"/>
      <c r="M401"/>
      <c r="N401"/>
      <c r="O401"/>
      <c r="P401"/>
      <c r="Q401"/>
      <c r="R401"/>
      <c r="S401"/>
      <c r="T401"/>
      <c r="U401"/>
      <c r="V401"/>
      <c r="W401" s="130"/>
      <c r="X401" s="129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</row>
    <row r="402" spans="1:256" ht="12.75">
      <c r="A402" s="120"/>
      <c r="B402" s="120"/>
      <c r="C402" s="120"/>
      <c r="D402" s="127"/>
      <c r="E402" s="120"/>
      <c r="F402"/>
      <c r="G402"/>
      <c r="H402"/>
      <c r="I402"/>
      <c r="J402" s="129"/>
      <c r="K402"/>
      <c r="L402"/>
      <c r="M402"/>
      <c r="N402"/>
      <c r="O402"/>
      <c r="P402"/>
      <c r="Q402"/>
      <c r="R402"/>
      <c r="S402"/>
      <c r="T402"/>
      <c r="U402"/>
      <c r="V402"/>
      <c r="W402" s="130"/>
      <c r="X402" s="129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</row>
    <row r="403" spans="1:256" ht="12.75">
      <c r="A403" s="120"/>
      <c r="B403" s="120"/>
      <c r="C403" s="120"/>
      <c r="D403" s="127"/>
      <c r="E403" s="120"/>
      <c r="F403"/>
      <c r="G403"/>
      <c r="H403"/>
      <c r="I403"/>
      <c r="J403" s="129"/>
      <c r="K403"/>
      <c r="L403"/>
      <c r="M403"/>
      <c r="N403"/>
      <c r="O403"/>
      <c r="P403"/>
      <c r="Q403"/>
      <c r="R403"/>
      <c r="S403"/>
      <c r="T403"/>
      <c r="U403"/>
      <c r="V403"/>
      <c r="W403" s="130"/>
      <c r="X403" s="129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</row>
    <row r="404" spans="1:256" ht="12.75">
      <c r="A404" s="120"/>
      <c r="B404" s="120"/>
      <c r="C404" s="120"/>
      <c r="D404" s="127"/>
      <c r="E404" s="120"/>
      <c r="F404"/>
      <c r="G404"/>
      <c r="H404"/>
      <c r="I404"/>
      <c r="J404" s="129"/>
      <c r="K404"/>
      <c r="L404"/>
      <c r="M404"/>
      <c r="N404"/>
      <c r="O404"/>
      <c r="P404"/>
      <c r="Q404"/>
      <c r="R404"/>
      <c r="S404"/>
      <c r="T404"/>
      <c r="U404"/>
      <c r="V404"/>
      <c r="W404" s="130"/>
      <c r="X404" s="129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</row>
    <row r="405" spans="1:256" ht="12.75">
      <c r="A405" s="120"/>
      <c r="B405" s="120"/>
      <c r="C405" s="120"/>
      <c r="D405" s="127"/>
      <c r="E405" s="120"/>
      <c r="F405"/>
      <c r="G405"/>
      <c r="H405"/>
      <c r="I405"/>
      <c r="J405" s="129"/>
      <c r="K405"/>
      <c r="L405"/>
      <c r="M405"/>
      <c r="N405"/>
      <c r="O405"/>
      <c r="P405"/>
      <c r="Q405"/>
      <c r="R405"/>
      <c r="S405"/>
      <c r="T405"/>
      <c r="U405"/>
      <c r="V405"/>
      <c r="W405" s="130"/>
      <c r="X405" s="129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</row>
    <row r="406" spans="1:256" ht="12.75">
      <c r="A406" s="120"/>
      <c r="B406" s="120"/>
      <c r="C406" s="120"/>
      <c r="D406" s="127"/>
      <c r="E406" s="120"/>
      <c r="F406"/>
      <c r="G406"/>
      <c r="H406"/>
      <c r="I406"/>
      <c r="J406" s="129"/>
      <c r="K406"/>
      <c r="L406"/>
      <c r="M406"/>
      <c r="N406"/>
      <c r="O406"/>
      <c r="P406"/>
      <c r="Q406"/>
      <c r="R406"/>
      <c r="S406"/>
      <c r="T406"/>
      <c r="U406"/>
      <c r="V406"/>
      <c r="W406" s="130"/>
      <c r="X406" s="129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</row>
    <row r="407" spans="1:256" ht="12.75">
      <c r="A407" s="120"/>
      <c r="B407" s="120"/>
      <c r="C407" s="120"/>
      <c r="D407" s="127"/>
      <c r="E407" s="120"/>
      <c r="F407"/>
      <c r="G407"/>
      <c r="H407"/>
      <c r="I407"/>
      <c r="J407" s="129"/>
      <c r="K407"/>
      <c r="L407"/>
      <c r="M407"/>
      <c r="N407"/>
      <c r="O407"/>
      <c r="P407"/>
      <c r="Q407"/>
      <c r="R407"/>
      <c r="S407"/>
      <c r="T407"/>
      <c r="U407"/>
      <c r="V407"/>
      <c r="W407" s="130"/>
      <c r="X407" s="129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</row>
    <row r="408" spans="1:256" ht="12.75">
      <c r="A408" s="120"/>
      <c r="B408" s="120"/>
      <c r="C408" s="120"/>
      <c r="D408" s="127"/>
      <c r="E408" s="120"/>
      <c r="F408"/>
      <c r="G408"/>
      <c r="H408"/>
      <c r="I408"/>
      <c r="J408" s="129"/>
      <c r="K408"/>
      <c r="L408"/>
      <c r="M408"/>
      <c r="N408"/>
      <c r="O408"/>
      <c r="P408"/>
      <c r="Q408"/>
      <c r="R408"/>
      <c r="S408"/>
      <c r="T408"/>
      <c r="U408"/>
      <c r="V408"/>
      <c r="W408" s="130"/>
      <c r="X408" s="129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</row>
    <row r="409" spans="1:256" ht="12.75">
      <c r="A409" s="120"/>
      <c r="B409" s="120"/>
      <c r="C409" s="120"/>
      <c r="D409" s="127"/>
      <c r="E409" s="120"/>
      <c r="F409"/>
      <c r="G409"/>
      <c r="H409"/>
      <c r="I409"/>
      <c r="J409" s="129"/>
      <c r="K409"/>
      <c r="L409"/>
      <c r="M409"/>
      <c r="N409"/>
      <c r="O409"/>
      <c r="P409"/>
      <c r="Q409"/>
      <c r="R409"/>
      <c r="S409"/>
      <c r="T409"/>
      <c r="U409"/>
      <c r="V409"/>
      <c r="W409" s="130"/>
      <c r="X409" s="12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</row>
    <row r="410" spans="1:256" ht="12.75">
      <c r="A410" s="120"/>
      <c r="B410" s="120"/>
      <c r="C410" s="120"/>
      <c r="D410" s="127"/>
      <c r="E410" s="120"/>
      <c r="F410"/>
      <c r="G410"/>
      <c r="H410"/>
      <c r="I410"/>
      <c r="J410" s="129"/>
      <c r="K410"/>
      <c r="L410"/>
      <c r="M410"/>
      <c r="N410"/>
      <c r="O410"/>
      <c r="P410"/>
      <c r="Q410"/>
      <c r="R410"/>
      <c r="S410"/>
      <c r="T410"/>
      <c r="U410"/>
      <c r="V410"/>
      <c r="W410" s="130"/>
      <c r="X410" s="129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</row>
    <row r="411" spans="1:256" ht="12.75">
      <c r="A411" s="120"/>
      <c r="B411" s="120"/>
      <c r="C411" s="120"/>
      <c r="D411" s="127"/>
      <c r="E411" s="120"/>
      <c r="F411"/>
      <c r="G411"/>
      <c r="H411"/>
      <c r="I411"/>
      <c r="J411" s="129"/>
      <c r="K411"/>
      <c r="L411"/>
      <c r="M411"/>
      <c r="N411"/>
      <c r="O411"/>
      <c r="P411"/>
      <c r="Q411"/>
      <c r="R411"/>
      <c r="S411"/>
      <c r="T411"/>
      <c r="U411"/>
      <c r="V411"/>
      <c r="W411" s="130"/>
      <c r="X411" s="129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</row>
    <row r="412" spans="1:256" ht="12.75">
      <c r="A412" s="120"/>
      <c r="B412" s="120"/>
      <c r="C412" s="120"/>
      <c r="D412" s="127"/>
      <c r="E412" s="120"/>
      <c r="F412"/>
      <c r="G412"/>
      <c r="H412"/>
      <c r="I412"/>
      <c r="J412" s="129"/>
      <c r="K412"/>
      <c r="L412"/>
      <c r="M412"/>
      <c r="N412"/>
      <c r="O412"/>
      <c r="P412"/>
      <c r="Q412"/>
      <c r="R412"/>
      <c r="S412"/>
      <c r="T412"/>
      <c r="U412"/>
      <c r="V412"/>
      <c r="W412" s="130"/>
      <c r="X412" s="129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</row>
    <row r="413" spans="1:256" ht="12.75">
      <c r="A413" s="120"/>
      <c r="B413" s="120"/>
      <c r="C413" s="120"/>
      <c r="D413" s="127"/>
      <c r="E413" s="120"/>
      <c r="F413"/>
      <c r="G413"/>
      <c r="H413"/>
      <c r="I413"/>
      <c r="J413" s="129"/>
      <c r="K413"/>
      <c r="L413"/>
      <c r="M413"/>
      <c r="N413"/>
      <c r="O413"/>
      <c r="P413"/>
      <c r="Q413"/>
      <c r="R413"/>
      <c r="S413"/>
      <c r="T413"/>
      <c r="U413"/>
      <c r="V413"/>
      <c r="W413" s="130"/>
      <c r="X413" s="129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</row>
    <row r="414" spans="1:256" ht="12.75">
      <c r="A414" s="120"/>
      <c r="B414" s="120"/>
      <c r="C414" s="120"/>
      <c r="D414" s="127"/>
      <c r="E414" s="120"/>
      <c r="F414"/>
      <c r="G414"/>
      <c r="H414"/>
      <c r="I414"/>
      <c r="J414" s="129"/>
      <c r="K414"/>
      <c r="L414"/>
      <c r="M414"/>
      <c r="N414"/>
      <c r="O414"/>
      <c r="P414"/>
      <c r="Q414"/>
      <c r="R414"/>
      <c r="S414"/>
      <c r="T414"/>
      <c r="U414"/>
      <c r="V414"/>
      <c r="W414" s="130"/>
      <c r="X414" s="129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</row>
    <row r="415" spans="1:256" ht="12.75">
      <c r="A415" s="120"/>
      <c r="B415" s="120"/>
      <c r="C415" s="120"/>
      <c r="D415" s="127"/>
      <c r="E415" s="120"/>
      <c r="F415"/>
      <c r="G415"/>
      <c r="H415"/>
      <c r="I415"/>
      <c r="J415" s="129"/>
      <c r="K415"/>
      <c r="L415"/>
      <c r="M415"/>
      <c r="N415"/>
      <c r="O415"/>
      <c r="P415"/>
      <c r="Q415"/>
      <c r="R415"/>
      <c r="S415"/>
      <c r="T415"/>
      <c r="U415"/>
      <c r="V415"/>
      <c r="W415" s="130"/>
      <c r="X415" s="129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</row>
    <row r="416" spans="1:256" ht="12.75">
      <c r="A416" s="120"/>
      <c r="B416" s="120"/>
      <c r="C416" s="120"/>
      <c r="D416" s="127"/>
      <c r="E416" s="120"/>
      <c r="F416"/>
      <c r="G416"/>
      <c r="H416"/>
      <c r="I416"/>
      <c r="J416" s="129"/>
      <c r="K416"/>
      <c r="L416"/>
      <c r="M416"/>
      <c r="N416"/>
      <c r="O416"/>
      <c r="P416"/>
      <c r="Q416"/>
      <c r="R416"/>
      <c r="S416"/>
      <c r="T416"/>
      <c r="U416"/>
      <c r="V416"/>
      <c r="W416" s="130"/>
      <c r="X416" s="129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</row>
    <row r="417" spans="1:256" ht="12.75">
      <c r="A417" s="120"/>
      <c r="B417" s="120"/>
      <c r="C417" s="120"/>
      <c r="D417" s="127"/>
      <c r="E417" s="120"/>
      <c r="F417"/>
      <c r="G417"/>
      <c r="H417"/>
      <c r="I417"/>
      <c r="J417" s="129"/>
      <c r="K417"/>
      <c r="L417"/>
      <c r="M417"/>
      <c r="N417"/>
      <c r="O417"/>
      <c r="P417"/>
      <c r="Q417"/>
      <c r="R417"/>
      <c r="S417"/>
      <c r="T417"/>
      <c r="U417"/>
      <c r="V417"/>
      <c r="W417" s="130"/>
      <c r="X417" s="129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</row>
    <row r="418" spans="1:256" ht="12.75">
      <c r="A418" s="120"/>
      <c r="B418" s="120"/>
      <c r="C418" s="120"/>
      <c r="D418" s="127"/>
      <c r="E418" s="120"/>
      <c r="F418"/>
      <c r="G418"/>
      <c r="H418"/>
      <c r="I418"/>
      <c r="J418" s="129"/>
      <c r="K418"/>
      <c r="L418"/>
      <c r="M418"/>
      <c r="N418"/>
      <c r="O418"/>
      <c r="P418"/>
      <c r="Q418"/>
      <c r="R418"/>
      <c r="S418"/>
      <c r="T418"/>
      <c r="U418"/>
      <c r="V418"/>
      <c r="W418" s="130"/>
      <c r="X418" s="129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</row>
    <row r="419" spans="1:256" ht="12.75">
      <c r="A419" s="120"/>
      <c r="B419" s="120"/>
      <c r="C419" s="120"/>
      <c r="D419" s="127"/>
      <c r="E419" s="120"/>
      <c r="F419"/>
      <c r="G419"/>
      <c r="H419"/>
      <c r="I419"/>
      <c r="J419" s="129"/>
      <c r="K419"/>
      <c r="L419"/>
      <c r="M419"/>
      <c r="N419"/>
      <c r="O419"/>
      <c r="P419"/>
      <c r="Q419"/>
      <c r="R419"/>
      <c r="S419"/>
      <c r="T419"/>
      <c r="U419"/>
      <c r="V419"/>
      <c r="W419" s="130"/>
      <c r="X419" s="12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</row>
    <row r="420" spans="1:256" ht="12.75">
      <c r="A420" s="120"/>
      <c r="B420" s="120"/>
      <c r="C420" s="120"/>
      <c r="D420" s="127"/>
      <c r="E420" s="120"/>
      <c r="F420"/>
      <c r="G420"/>
      <c r="H420"/>
      <c r="I420"/>
      <c r="J420" s="129"/>
      <c r="K420"/>
      <c r="L420"/>
      <c r="M420"/>
      <c r="N420"/>
      <c r="O420"/>
      <c r="P420"/>
      <c r="Q420"/>
      <c r="R420"/>
      <c r="S420"/>
      <c r="T420"/>
      <c r="U420"/>
      <c r="V420"/>
      <c r="W420" s="130"/>
      <c r="X420" s="129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</row>
    <row r="421" spans="1:256" ht="12.75">
      <c r="A421" s="120"/>
      <c r="B421" s="120"/>
      <c r="C421" s="120"/>
      <c r="D421" s="127"/>
      <c r="E421" s="120"/>
      <c r="F421"/>
      <c r="G421"/>
      <c r="H421"/>
      <c r="I421"/>
      <c r="J421" s="129"/>
      <c r="K421"/>
      <c r="L421"/>
      <c r="M421"/>
      <c r="N421"/>
      <c r="O421"/>
      <c r="P421"/>
      <c r="Q421"/>
      <c r="R421"/>
      <c r="S421"/>
      <c r="T421"/>
      <c r="U421"/>
      <c r="V421"/>
      <c r="W421" s="130"/>
      <c r="X421" s="129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</row>
    <row r="422" spans="1:256" ht="12.75">
      <c r="A422" s="120"/>
      <c r="B422" s="120"/>
      <c r="C422" s="120"/>
      <c r="D422" s="127"/>
      <c r="E422" s="120"/>
      <c r="F422"/>
      <c r="G422"/>
      <c r="H422"/>
      <c r="I422"/>
      <c r="J422" s="129"/>
      <c r="K422"/>
      <c r="L422"/>
      <c r="M422"/>
      <c r="N422"/>
      <c r="O422"/>
      <c r="P422"/>
      <c r="Q422"/>
      <c r="R422"/>
      <c r="S422"/>
      <c r="T422"/>
      <c r="U422"/>
      <c r="V422"/>
      <c r="W422" s="130"/>
      <c r="X422" s="129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</row>
    <row r="423" spans="1:256" ht="12.75">
      <c r="A423" s="120"/>
      <c r="B423" s="120"/>
      <c r="C423" s="120"/>
      <c r="D423" s="127"/>
      <c r="E423" s="120"/>
      <c r="F423"/>
      <c r="G423"/>
      <c r="H423"/>
      <c r="I423"/>
      <c r="J423" s="129"/>
      <c r="K423"/>
      <c r="L423"/>
      <c r="M423"/>
      <c r="N423"/>
      <c r="O423"/>
      <c r="P423"/>
      <c r="Q423"/>
      <c r="R423"/>
      <c r="S423"/>
      <c r="T423"/>
      <c r="U423"/>
      <c r="V423"/>
      <c r="W423" s="130"/>
      <c r="X423" s="129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</row>
    <row r="424" spans="1:256" ht="12.75">
      <c r="A424" s="120"/>
      <c r="B424" s="120"/>
      <c r="C424" s="120"/>
      <c r="D424" s="127"/>
      <c r="E424" s="120"/>
      <c r="F424"/>
      <c r="G424"/>
      <c r="H424"/>
      <c r="I424"/>
      <c r="J424" s="129"/>
      <c r="K424"/>
      <c r="L424"/>
      <c r="M424"/>
      <c r="N424"/>
      <c r="O424"/>
      <c r="P424"/>
      <c r="Q424"/>
      <c r="R424"/>
      <c r="S424"/>
      <c r="T424"/>
      <c r="U424"/>
      <c r="V424"/>
      <c r="W424" s="130"/>
      <c r="X424" s="129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</row>
    <row r="425" spans="1:256" ht="12.75">
      <c r="A425" s="120"/>
      <c r="B425" s="120"/>
      <c r="C425" s="120"/>
      <c r="D425" s="127"/>
      <c r="E425" s="120"/>
      <c r="F425"/>
      <c r="G425"/>
      <c r="H425"/>
      <c r="I425"/>
      <c r="J425" s="129"/>
      <c r="K425"/>
      <c r="L425"/>
      <c r="M425"/>
      <c r="N425"/>
      <c r="O425"/>
      <c r="P425"/>
      <c r="Q425"/>
      <c r="R425"/>
      <c r="S425"/>
      <c r="T425"/>
      <c r="U425"/>
      <c r="V425"/>
      <c r="W425" s="130"/>
      <c r="X425" s="129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</row>
    <row r="426" spans="1:256" ht="12.75">
      <c r="A426" s="120"/>
      <c r="B426" s="120"/>
      <c r="C426" s="120"/>
      <c r="D426" s="127"/>
      <c r="E426" s="120"/>
      <c r="F426"/>
      <c r="G426"/>
      <c r="H426"/>
      <c r="I426"/>
      <c r="J426" s="129"/>
      <c r="K426"/>
      <c r="L426"/>
      <c r="M426"/>
      <c r="N426"/>
      <c r="O426"/>
      <c r="P426"/>
      <c r="Q426"/>
      <c r="R426"/>
      <c r="S426"/>
      <c r="T426"/>
      <c r="U426"/>
      <c r="V426"/>
      <c r="W426" s="130"/>
      <c r="X426" s="129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</row>
    <row r="427" spans="1:256" ht="12.75">
      <c r="A427" s="120"/>
      <c r="B427" s="120"/>
      <c r="C427" s="120"/>
      <c r="D427" s="127"/>
      <c r="E427" s="120"/>
      <c r="F427"/>
      <c r="G427"/>
      <c r="H427"/>
      <c r="I427"/>
      <c r="J427" s="129"/>
      <c r="K427"/>
      <c r="L427"/>
      <c r="M427"/>
      <c r="N427"/>
      <c r="O427"/>
      <c r="P427"/>
      <c r="Q427"/>
      <c r="R427"/>
      <c r="S427"/>
      <c r="T427"/>
      <c r="U427"/>
      <c r="V427"/>
      <c r="W427" s="130"/>
      <c r="X427" s="129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</row>
    <row r="428" spans="1:256" ht="12.75">
      <c r="A428" s="120"/>
      <c r="B428" s="120"/>
      <c r="C428" s="120"/>
      <c r="D428" s="127"/>
      <c r="E428" s="120"/>
      <c r="F428"/>
      <c r="G428"/>
      <c r="H428"/>
      <c r="I428"/>
      <c r="J428" s="129"/>
      <c r="K428"/>
      <c r="L428"/>
      <c r="M428"/>
      <c r="N428"/>
      <c r="O428"/>
      <c r="P428"/>
      <c r="Q428"/>
      <c r="R428"/>
      <c r="S428"/>
      <c r="T428"/>
      <c r="U428"/>
      <c r="V428"/>
      <c r="W428" s="130"/>
      <c r="X428" s="129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</row>
    <row r="429" spans="1:256" ht="12.75">
      <c r="A429" s="120"/>
      <c r="B429" s="120"/>
      <c r="C429" s="120"/>
      <c r="D429" s="127"/>
      <c r="E429" s="120"/>
      <c r="F429"/>
      <c r="G429"/>
      <c r="H429"/>
      <c r="I429"/>
      <c r="J429" s="129"/>
      <c r="K429"/>
      <c r="L429"/>
      <c r="M429"/>
      <c r="N429"/>
      <c r="O429"/>
      <c r="P429"/>
      <c r="Q429"/>
      <c r="R429"/>
      <c r="S429"/>
      <c r="T429"/>
      <c r="U429"/>
      <c r="V429"/>
      <c r="W429" s="130"/>
      <c r="X429" s="1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</row>
    <row r="430" spans="1:256" ht="12.75">
      <c r="A430" s="120"/>
      <c r="B430" s="120"/>
      <c r="C430" s="120"/>
      <c r="D430" s="127"/>
      <c r="E430" s="120"/>
      <c r="F430"/>
      <c r="G430"/>
      <c r="H430"/>
      <c r="I430"/>
      <c r="J430" s="129"/>
      <c r="K430"/>
      <c r="L430"/>
      <c r="M430"/>
      <c r="N430"/>
      <c r="O430"/>
      <c r="P430"/>
      <c r="Q430"/>
      <c r="R430"/>
      <c r="S430"/>
      <c r="T430"/>
      <c r="U430"/>
      <c r="V430"/>
      <c r="W430" s="130"/>
      <c r="X430" s="129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</row>
    <row r="431" spans="1:256" ht="12.75">
      <c r="A431" s="120"/>
      <c r="B431" s="120"/>
      <c r="C431" s="120"/>
      <c r="D431" s="127"/>
      <c r="E431" s="120"/>
      <c r="F431"/>
      <c r="G431"/>
      <c r="H431"/>
      <c r="I431"/>
      <c r="J431" s="129"/>
      <c r="K431"/>
      <c r="L431"/>
      <c r="M431"/>
      <c r="N431"/>
      <c r="O431"/>
      <c r="P431"/>
      <c r="Q431"/>
      <c r="R431"/>
      <c r="S431"/>
      <c r="T431"/>
      <c r="U431"/>
      <c r="V431"/>
      <c r="W431" s="130"/>
      <c r="X431" s="129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</row>
    <row r="432" spans="1:256" ht="12.75">
      <c r="A432" s="120"/>
      <c r="B432" s="120"/>
      <c r="C432" s="120"/>
      <c r="D432" s="127"/>
      <c r="E432" s="120"/>
      <c r="F432"/>
      <c r="G432"/>
      <c r="H432"/>
      <c r="I432"/>
      <c r="J432" s="129"/>
      <c r="K432"/>
      <c r="L432"/>
      <c r="M432"/>
      <c r="N432"/>
      <c r="O432"/>
      <c r="P432"/>
      <c r="Q432"/>
      <c r="R432"/>
      <c r="S432"/>
      <c r="T432"/>
      <c r="U432"/>
      <c r="V432"/>
      <c r="W432" s="130"/>
      <c r="X432" s="129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</row>
    <row r="433" spans="1:256" ht="12.75">
      <c r="A433" s="120"/>
      <c r="B433" s="120"/>
      <c r="C433" s="120"/>
      <c r="D433" s="127"/>
      <c r="E433" s="120"/>
      <c r="F433"/>
      <c r="G433"/>
      <c r="H433"/>
      <c r="I433"/>
      <c r="J433" s="129"/>
      <c r="K433"/>
      <c r="L433"/>
      <c r="M433"/>
      <c r="N433"/>
      <c r="O433"/>
      <c r="P433"/>
      <c r="Q433"/>
      <c r="R433"/>
      <c r="S433"/>
      <c r="T433"/>
      <c r="U433"/>
      <c r="V433"/>
      <c r="W433" s="130"/>
      <c r="X433" s="129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</row>
    <row r="434" spans="1:256" ht="12.75">
      <c r="A434" s="120"/>
      <c r="B434" s="120"/>
      <c r="C434" s="120"/>
      <c r="D434" s="127"/>
      <c r="E434" s="120"/>
      <c r="F434"/>
      <c r="G434"/>
      <c r="H434"/>
      <c r="I434"/>
      <c r="J434" s="129"/>
      <c r="K434"/>
      <c r="L434"/>
      <c r="M434"/>
      <c r="N434"/>
      <c r="O434"/>
      <c r="P434"/>
      <c r="Q434"/>
      <c r="R434"/>
      <c r="S434"/>
      <c r="T434"/>
      <c r="U434"/>
      <c r="V434"/>
      <c r="W434" s="130"/>
      <c r="X434" s="129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</row>
    <row r="435" spans="1:256" ht="12.75">
      <c r="A435" s="120"/>
      <c r="B435" s="120"/>
      <c r="C435" s="120"/>
      <c r="D435" s="127"/>
      <c r="E435" s="120"/>
      <c r="F435"/>
      <c r="G435"/>
      <c r="H435"/>
      <c r="I435"/>
      <c r="J435" s="129"/>
      <c r="K435"/>
      <c r="L435"/>
      <c r="M435"/>
      <c r="N435"/>
      <c r="O435"/>
      <c r="P435"/>
      <c r="Q435"/>
      <c r="R435"/>
      <c r="S435"/>
      <c r="T435"/>
      <c r="U435"/>
      <c r="V435"/>
      <c r="W435" s="130"/>
      <c r="X435" s="129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</row>
    <row r="436" spans="1:256" ht="12.75">
      <c r="A436" s="120"/>
      <c r="B436" s="120"/>
      <c r="C436" s="120"/>
      <c r="D436" s="127"/>
      <c r="E436" s="120"/>
      <c r="F436"/>
      <c r="G436"/>
      <c r="H436"/>
      <c r="I436"/>
      <c r="J436" s="129"/>
      <c r="K436"/>
      <c r="L436"/>
      <c r="M436"/>
      <c r="N436"/>
      <c r="O436"/>
      <c r="P436"/>
      <c r="Q436"/>
      <c r="R436"/>
      <c r="S436"/>
      <c r="T436"/>
      <c r="U436"/>
      <c r="V436"/>
      <c r="W436" s="130"/>
      <c r="X436" s="129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</row>
    <row r="437" spans="1:256" ht="12.75">
      <c r="A437" s="120"/>
      <c r="B437" s="120"/>
      <c r="C437" s="120"/>
      <c r="D437" s="127"/>
      <c r="E437" s="120"/>
      <c r="F437"/>
      <c r="G437"/>
      <c r="H437"/>
      <c r="I437"/>
      <c r="J437" s="129"/>
      <c r="K437"/>
      <c r="L437"/>
      <c r="M437"/>
      <c r="N437"/>
      <c r="O437"/>
      <c r="P437"/>
      <c r="Q437"/>
      <c r="R437"/>
      <c r="S437"/>
      <c r="T437"/>
      <c r="U437"/>
      <c r="V437"/>
      <c r="W437" s="130"/>
      <c r="X437" s="129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</row>
    <row r="438" spans="1:256" ht="12.75">
      <c r="A438" s="120"/>
      <c r="B438" s="120"/>
      <c r="C438" s="120"/>
      <c r="D438" s="127"/>
      <c r="E438" s="120"/>
      <c r="F438"/>
      <c r="G438"/>
      <c r="H438"/>
      <c r="I438"/>
      <c r="J438" s="129"/>
      <c r="K438"/>
      <c r="L438"/>
      <c r="M438"/>
      <c r="N438"/>
      <c r="O438"/>
      <c r="P438"/>
      <c r="Q438"/>
      <c r="R438"/>
      <c r="S438"/>
      <c r="T438"/>
      <c r="U438"/>
      <c r="V438"/>
      <c r="W438" s="130"/>
      <c r="X438" s="129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</row>
    <row r="439" spans="1:256" ht="12.75">
      <c r="A439" s="120"/>
      <c r="B439" s="120"/>
      <c r="C439" s="120"/>
      <c r="D439" s="127"/>
      <c r="E439" s="120"/>
      <c r="F439"/>
      <c r="G439"/>
      <c r="H439"/>
      <c r="I439"/>
      <c r="J439" s="129"/>
      <c r="K439"/>
      <c r="L439"/>
      <c r="M439"/>
      <c r="N439"/>
      <c r="O439"/>
      <c r="P439"/>
      <c r="Q439"/>
      <c r="R439"/>
      <c r="S439"/>
      <c r="T439"/>
      <c r="U439"/>
      <c r="V439"/>
      <c r="W439" s="130"/>
      <c r="X439" s="12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</row>
    <row r="440" spans="1:256" ht="12.75">
      <c r="A440" s="120"/>
      <c r="B440" s="120"/>
      <c r="C440" s="120"/>
      <c r="D440" s="127"/>
      <c r="E440" s="120"/>
      <c r="F440"/>
      <c r="G440"/>
      <c r="H440"/>
      <c r="I440"/>
      <c r="J440" s="129"/>
      <c r="K440"/>
      <c r="L440"/>
      <c r="M440"/>
      <c r="N440"/>
      <c r="O440"/>
      <c r="P440"/>
      <c r="Q440"/>
      <c r="R440"/>
      <c r="S440"/>
      <c r="T440"/>
      <c r="U440"/>
      <c r="V440"/>
      <c r="W440" s="130"/>
      <c r="X440" s="129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</row>
    <row r="441" spans="1:256" ht="12.75">
      <c r="A441" s="120"/>
      <c r="B441" s="120"/>
      <c r="C441" s="120"/>
      <c r="D441" s="127"/>
      <c r="E441" s="120"/>
      <c r="F441"/>
      <c r="G441"/>
      <c r="H441"/>
      <c r="I441"/>
      <c r="J441" s="129"/>
      <c r="K441"/>
      <c r="L441"/>
      <c r="M441"/>
      <c r="N441"/>
      <c r="O441"/>
      <c r="P441"/>
      <c r="Q441"/>
      <c r="R441"/>
      <c r="S441"/>
      <c r="T441"/>
      <c r="U441"/>
      <c r="V441"/>
      <c r="W441" s="130"/>
      <c r="X441" s="129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</row>
    <row r="442" spans="1:256" ht="12.75">
      <c r="A442" s="120"/>
      <c r="B442" s="120"/>
      <c r="C442" s="120"/>
      <c r="D442" s="127"/>
      <c r="E442" s="120"/>
      <c r="F442"/>
      <c r="G442"/>
      <c r="H442"/>
      <c r="I442"/>
      <c r="J442" s="129"/>
      <c r="K442"/>
      <c r="L442"/>
      <c r="M442"/>
      <c r="N442"/>
      <c r="O442"/>
      <c r="P442"/>
      <c r="Q442"/>
      <c r="R442"/>
      <c r="S442"/>
      <c r="T442"/>
      <c r="U442"/>
      <c r="V442"/>
      <c r="W442" s="130"/>
      <c r="X442" s="129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</row>
    <row r="443" spans="1:256" ht="12.75">
      <c r="A443" s="120"/>
      <c r="B443" s="120"/>
      <c r="C443" s="120"/>
      <c r="D443" s="127"/>
      <c r="E443" s="120"/>
      <c r="F443"/>
      <c r="G443"/>
      <c r="H443"/>
      <c r="I443"/>
      <c r="J443" s="129"/>
      <c r="K443"/>
      <c r="L443"/>
      <c r="M443"/>
      <c r="N443"/>
      <c r="O443"/>
      <c r="P443"/>
      <c r="Q443"/>
      <c r="R443"/>
      <c r="S443"/>
      <c r="T443"/>
      <c r="U443"/>
      <c r="V443"/>
      <c r="W443" s="130"/>
      <c r="X443" s="129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</row>
    <row r="444" spans="1:256" ht="12.75">
      <c r="A444" s="120"/>
      <c r="B444" s="120"/>
      <c r="C444" s="120"/>
      <c r="D444" s="127"/>
      <c r="E444" s="120"/>
      <c r="F444"/>
      <c r="G444"/>
      <c r="H444"/>
      <c r="I444"/>
      <c r="J444" s="129"/>
      <c r="K444"/>
      <c r="L444"/>
      <c r="M444"/>
      <c r="N444"/>
      <c r="O444"/>
      <c r="P444"/>
      <c r="Q444"/>
      <c r="R444"/>
      <c r="S444"/>
      <c r="T444"/>
      <c r="U444"/>
      <c r="V444"/>
      <c r="W444" s="130"/>
      <c r="X444" s="129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</row>
    <row r="445" spans="1:256" ht="12.75">
      <c r="A445" s="120"/>
      <c r="B445" s="120"/>
      <c r="C445" s="120"/>
      <c r="D445" s="127"/>
      <c r="E445" s="120"/>
      <c r="F445"/>
      <c r="G445"/>
      <c r="H445"/>
      <c r="I445"/>
      <c r="J445" s="129"/>
      <c r="K445"/>
      <c r="L445"/>
      <c r="M445"/>
      <c r="N445"/>
      <c r="O445"/>
      <c r="P445"/>
      <c r="Q445"/>
      <c r="R445"/>
      <c r="S445"/>
      <c r="T445"/>
      <c r="U445"/>
      <c r="V445"/>
      <c r="W445" s="130"/>
      <c r="X445" s="129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</row>
    <row r="446" spans="1:256" ht="12.75">
      <c r="A446" s="120"/>
      <c r="B446" s="120"/>
      <c r="C446" s="120"/>
      <c r="D446" s="127"/>
      <c r="E446" s="120"/>
      <c r="F446"/>
      <c r="G446"/>
      <c r="H446"/>
      <c r="I446"/>
      <c r="J446" s="129"/>
      <c r="K446"/>
      <c r="L446"/>
      <c r="M446"/>
      <c r="N446"/>
      <c r="O446"/>
      <c r="P446"/>
      <c r="Q446"/>
      <c r="R446"/>
      <c r="S446"/>
      <c r="T446"/>
      <c r="U446"/>
      <c r="V446"/>
      <c r="W446" s="130"/>
      <c r="X446" s="129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</row>
    <row r="447" spans="1:256" ht="12.75">
      <c r="A447" s="120"/>
      <c r="B447" s="120"/>
      <c r="C447" s="120"/>
      <c r="D447" s="127"/>
      <c r="E447" s="120"/>
      <c r="F447"/>
      <c r="G447"/>
      <c r="H447"/>
      <c r="I447"/>
      <c r="J447" s="129"/>
      <c r="K447"/>
      <c r="L447"/>
      <c r="M447"/>
      <c r="N447"/>
      <c r="O447"/>
      <c r="P447"/>
      <c r="Q447"/>
      <c r="R447"/>
      <c r="S447"/>
      <c r="T447"/>
      <c r="U447"/>
      <c r="V447"/>
      <c r="W447" s="130"/>
      <c r="X447" s="129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</row>
    <row r="448" spans="1:256" ht="12.75">
      <c r="A448" s="120"/>
      <c r="B448" s="120"/>
      <c r="C448" s="120"/>
      <c r="D448" s="127"/>
      <c r="E448" s="120"/>
      <c r="F448"/>
      <c r="G448"/>
      <c r="H448"/>
      <c r="I448"/>
      <c r="J448" s="129"/>
      <c r="K448"/>
      <c r="L448"/>
      <c r="M448"/>
      <c r="N448"/>
      <c r="O448"/>
      <c r="P448"/>
      <c r="Q448"/>
      <c r="R448"/>
      <c r="S448"/>
      <c r="T448"/>
      <c r="U448"/>
      <c r="V448"/>
      <c r="W448" s="130"/>
      <c r="X448" s="129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</row>
    <row r="449" spans="1:256" ht="12.75">
      <c r="A449" s="120"/>
      <c r="B449" s="120"/>
      <c r="C449" s="120"/>
      <c r="D449" s="127"/>
      <c r="E449" s="120"/>
      <c r="F449"/>
      <c r="G449"/>
      <c r="H449"/>
      <c r="I449"/>
      <c r="J449" s="129"/>
      <c r="K449"/>
      <c r="L449"/>
      <c r="M449"/>
      <c r="N449"/>
      <c r="O449"/>
      <c r="P449"/>
      <c r="Q449"/>
      <c r="R449"/>
      <c r="S449"/>
      <c r="T449"/>
      <c r="U449"/>
      <c r="V449"/>
      <c r="W449" s="130"/>
      <c r="X449" s="12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</row>
    <row r="450" spans="1:256" ht="12.75">
      <c r="A450" s="120"/>
      <c r="B450" s="120"/>
      <c r="C450" s="120"/>
      <c r="D450" s="127"/>
      <c r="E450" s="120"/>
      <c r="F450"/>
      <c r="G450"/>
      <c r="H450"/>
      <c r="I450"/>
      <c r="J450" s="129"/>
      <c r="K450"/>
      <c r="L450"/>
      <c r="M450"/>
      <c r="N450"/>
      <c r="O450"/>
      <c r="P450"/>
      <c r="Q450"/>
      <c r="R450"/>
      <c r="S450"/>
      <c r="T450"/>
      <c r="U450"/>
      <c r="V450"/>
      <c r="W450" s="130"/>
      <c r="X450" s="129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</row>
    <row r="451" spans="1:256" ht="12.75">
      <c r="A451" s="120"/>
      <c r="B451" s="120"/>
      <c r="C451" s="120"/>
      <c r="D451" s="127"/>
      <c r="E451" s="120"/>
      <c r="F451"/>
      <c r="G451"/>
      <c r="H451"/>
      <c r="I451"/>
      <c r="J451" s="129"/>
      <c r="K451"/>
      <c r="L451"/>
      <c r="M451"/>
      <c r="N451"/>
      <c r="O451"/>
      <c r="P451"/>
      <c r="Q451"/>
      <c r="R451"/>
      <c r="S451"/>
      <c r="T451"/>
      <c r="U451"/>
      <c r="V451"/>
      <c r="W451" s="130"/>
      <c r="X451" s="129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</row>
    <row r="452" spans="1:256" ht="12.75">
      <c r="A452" s="120"/>
      <c r="B452" s="120"/>
      <c r="C452" s="120"/>
      <c r="D452" s="127"/>
      <c r="E452" s="120"/>
      <c r="F452"/>
      <c r="G452"/>
      <c r="H452"/>
      <c r="I452"/>
      <c r="J452" s="129"/>
      <c r="K452"/>
      <c r="L452"/>
      <c r="M452"/>
      <c r="N452"/>
      <c r="O452"/>
      <c r="P452"/>
      <c r="Q452"/>
      <c r="R452"/>
      <c r="S452"/>
      <c r="T452"/>
      <c r="U452"/>
      <c r="V452"/>
      <c r="W452" s="130"/>
      <c r="X452" s="129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</row>
    <row r="453" spans="1:256" ht="12.75">
      <c r="A453" s="120"/>
      <c r="B453" s="120"/>
      <c r="C453" s="120"/>
      <c r="D453" s="127"/>
      <c r="E453" s="120"/>
      <c r="F453"/>
      <c r="G453"/>
      <c r="H453"/>
      <c r="I453"/>
      <c r="J453" s="129"/>
      <c r="K453"/>
      <c r="L453"/>
      <c r="M453"/>
      <c r="N453"/>
      <c r="O453"/>
      <c r="P453"/>
      <c r="Q453"/>
      <c r="R453"/>
      <c r="S453"/>
      <c r="T453"/>
      <c r="U453"/>
      <c r="V453"/>
      <c r="W453" s="130"/>
      <c r="X453" s="129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</row>
    <row r="454" spans="1:256" ht="12.75">
      <c r="A454" s="120"/>
      <c r="B454" s="120"/>
      <c r="C454" s="120"/>
      <c r="D454" s="127"/>
      <c r="E454" s="120"/>
      <c r="F454"/>
      <c r="G454"/>
      <c r="H454"/>
      <c r="I454"/>
      <c r="J454" s="129"/>
      <c r="K454"/>
      <c r="L454"/>
      <c r="M454"/>
      <c r="N454"/>
      <c r="O454"/>
      <c r="P454"/>
      <c r="Q454"/>
      <c r="R454"/>
      <c r="S454"/>
      <c r="T454"/>
      <c r="U454"/>
      <c r="V454"/>
      <c r="W454" s="130"/>
      <c r="X454" s="129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</row>
    <row r="455" spans="1:256" ht="12.75">
      <c r="A455" s="120"/>
      <c r="B455" s="120"/>
      <c r="C455" s="120"/>
      <c r="D455" s="127"/>
      <c r="E455" s="120"/>
      <c r="F455"/>
      <c r="G455"/>
      <c r="H455"/>
      <c r="I455"/>
      <c r="J455" s="129"/>
      <c r="K455"/>
      <c r="L455"/>
      <c r="M455"/>
      <c r="N455"/>
      <c r="O455"/>
      <c r="P455"/>
      <c r="Q455"/>
      <c r="R455"/>
      <c r="S455"/>
      <c r="T455"/>
      <c r="U455"/>
      <c r="V455"/>
      <c r="W455" s="130"/>
      <c r="X455" s="129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</row>
    <row r="456" spans="1:256" ht="12.75">
      <c r="A456" s="120"/>
      <c r="B456" s="120"/>
      <c r="C456" s="120"/>
      <c r="D456" s="127"/>
      <c r="E456" s="120"/>
      <c r="F456"/>
      <c r="G456"/>
      <c r="H456"/>
      <c r="I456"/>
      <c r="J456" s="129"/>
      <c r="K456"/>
      <c r="L456"/>
      <c r="M456"/>
      <c r="N456"/>
      <c r="O456"/>
      <c r="P456"/>
      <c r="Q456"/>
      <c r="R456"/>
      <c r="S456"/>
      <c r="T456"/>
      <c r="U456"/>
      <c r="V456"/>
      <c r="W456" s="130"/>
      <c r="X456" s="129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</row>
    <row r="457" spans="1:256" ht="12.75">
      <c r="A457" s="120"/>
      <c r="B457" s="120"/>
      <c r="C457" s="120"/>
      <c r="D457" s="127"/>
      <c r="E457" s="120"/>
      <c r="F457"/>
      <c r="G457"/>
      <c r="H457"/>
      <c r="I457"/>
      <c r="J457" s="129"/>
      <c r="K457"/>
      <c r="L457"/>
      <c r="M457"/>
      <c r="N457"/>
      <c r="O457"/>
      <c r="P457"/>
      <c r="Q457"/>
      <c r="R457"/>
      <c r="S457"/>
      <c r="T457"/>
      <c r="U457"/>
      <c r="V457"/>
      <c r="W457" s="130"/>
      <c r="X457" s="129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</row>
    <row r="458" spans="1:256" ht="12.75">
      <c r="A458" s="120"/>
      <c r="B458" s="120"/>
      <c r="C458" s="120"/>
      <c r="D458" s="127"/>
      <c r="E458" s="120"/>
      <c r="F458"/>
      <c r="G458"/>
      <c r="H458"/>
      <c r="I458"/>
      <c r="J458" s="129"/>
      <c r="K458"/>
      <c r="L458"/>
      <c r="M458"/>
      <c r="N458"/>
      <c r="O458"/>
      <c r="P458"/>
      <c r="Q458"/>
      <c r="R458"/>
      <c r="S458"/>
      <c r="T458"/>
      <c r="U458"/>
      <c r="V458"/>
      <c r="W458" s="130"/>
      <c r="X458" s="129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</row>
    <row r="459" spans="1:256" ht="12.75">
      <c r="A459" s="120"/>
      <c r="B459" s="120"/>
      <c r="C459" s="120"/>
      <c r="D459" s="127"/>
      <c r="E459" s="120"/>
      <c r="F459"/>
      <c r="G459"/>
      <c r="H459"/>
      <c r="I459"/>
      <c r="J459" s="129"/>
      <c r="K459"/>
      <c r="L459"/>
      <c r="M459"/>
      <c r="N459"/>
      <c r="O459"/>
      <c r="P459"/>
      <c r="Q459"/>
      <c r="R459"/>
      <c r="S459"/>
      <c r="T459"/>
      <c r="U459"/>
      <c r="V459"/>
      <c r="W459" s="130"/>
      <c r="X459" s="12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  <c r="IT459"/>
      <c r="IU459"/>
      <c r="IV459"/>
    </row>
    <row r="460" spans="1:256" ht="12.75">
      <c r="A460" s="120"/>
      <c r="B460" s="120"/>
      <c r="C460" s="120"/>
      <c r="D460" s="127"/>
      <c r="E460" s="120"/>
      <c r="F460"/>
      <c r="G460"/>
      <c r="H460"/>
      <c r="I460"/>
      <c r="J460" s="129"/>
      <c r="K460"/>
      <c r="L460"/>
      <c r="M460"/>
      <c r="N460"/>
      <c r="O460"/>
      <c r="P460"/>
      <c r="Q460"/>
      <c r="R460"/>
      <c r="S460"/>
      <c r="T460"/>
      <c r="U460"/>
      <c r="V460"/>
      <c r="W460" s="130"/>
      <c r="X460" s="129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  <c r="IT460"/>
      <c r="IU460"/>
      <c r="IV460"/>
    </row>
    <row r="461" spans="1:256" ht="12.75">
      <c r="A461" s="120"/>
      <c r="B461" s="120"/>
      <c r="C461" s="120"/>
      <c r="D461" s="127"/>
      <c r="E461" s="120"/>
      <c r="F461"/>
      <c r="G461"/>
      <c r="H461"/>
      <c r="I461"/>
      <c r="J461" s="129"/>
      <c r="K461"/>
      <c r="L461"/>
      <c r="M461"/>
      <c r="N461"/>
      <c r="O461"/>
      <c r="P461"/>
      <c r="Q461"/>
      <c r="R461"/>
      <c r="S461"/>
      <c r="T461"/>
      <c r="U461"/>
      <c r="V461"/>
      <c r="W461" s="130"/>
      <c r="X461" s="129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</row>
    <row r="462" spans="1:256" ht="12.75">
      <c r="A462" s="120"/>
      <c r="B462" s="120"/>
      <c r="C462" s="120"/>
      <c r="D462" s="127"/>
      <c r="E462" s="120"/>
      <c r="F462"/>
      <c r="G462"/>
      <c r="H462"/>
      <c r="I462"/>
      <c r="J462" s="129"/>
      <c r="K462"/>
      <c r="L462"/>
      <c r="M462"/>
      <c r="N462"/>
      <c r="O462"/>
      <c r="P462"/>
      <c r="Q462"/>
      <c r="R462"/>
      <c r="S462"/>
      <c r="T462"/>
      <c r="U462"/>
      <c r="V462"/>
      <c r="W462" s="130"/>
      <c r="X462" s="129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</row>
    <row r="463" spans="1:256" ht="12.75">
      <c r="A463" s="120"/>
      <c r="B463" s="120"/>
      <c r="C463" s="120"/>
      <c r="D463" s="127"/>
      <c r="E463" s="120"/>
      <c r="F463"/>
      <c r="G463"/>
      <c r="H463"/>
      <c r="I463"/>
      <c r="J463" s="129"/>
      <c r="K463"/>
      <c r="L463"/>
      <c r="M463"/>
      <c r="N463"/>
      <c r="O463"/>
      <c r="P463"/>
      <c r="Q463"/>
      <c r="R463"/>
      <c r="S463"/>
      <c r="T463"/>
      <c r="U463"/>
      <c r="V463"/>
      <c r="W463" s="130"/>
      <c r="X463" s="129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</row>
    <row r="464" spans="1:256" ht="12.75">
      <c r="A464" s="120"/>
      <c r="B464" s="120"/>
      <c r="C464" s="120"/>
      <c r="D464" s="127"/>
      <c r="E464" s="120"/>
      <c r="F464"/>
      <c r="G464"/>
      <c r="H464"/>
      <c r="I464"/>
      <c r="J464" s="129"/>
      <c r="K464"/>
      <c r="L464"/>
      <c r="M464"/>
      <c r="N464"/>
      <c r="O464"/>
      <c r="P464"/>
      <c r="Q464"/>
      <c r="R464"/>
      <c r="S464"/>
      <c r="T464"/>
      <c r="U464"/>
      <c r="V464"/>
      <c r="W464" s="130"/>
      <c r="X464" s="129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</row>
    <row r="465" spans="1:256" ht="12.75">
      <c r="A465" s="120"/>
      <c r="B465" s="120"/>
      <c r="C465" s="120"/>
      <c r="D465" s="127"/>
      <c r="E465" s="120"/>
      <c r="F465"/>
      <c r="G465"/>
      <c r="H465"/>
      <c r="I465"/>
      <c r="J465" s="129"/>
      <c r="K465"/>
      <c r="L465"/>
      <c r="M465"/>
      <c r="N465"/>
      <c r="O465"/>
      <c r="P465"/>
      <c r="Q465"/>
      <c r="R465"/>
      <c r="S465"/>
      <c r="T465"/>
      <c r="U465"/>
      <c r="V465"/>
      <c r="W465" s="130"/>
      <c r="X465" s="129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</row>
    <row r="466" spans="1:256" ht="12.75">
      <c r="A466" s="120"/>
      <c r="B466" s="120"/>
      <c r="C466" s="120"/>
      <c r="D466" s="127"/>
      <c r="E466" s="120"/>
      <c r="F466"/>
      <c r="G466"/>
      <c r="H466"/>
      <c r="I466"/>
      <c r="J466" s="129"/>
      <c r="K466"/>
      <c r="L466"/>
      <c r="M466"/>
      <c r="N466"/>
      <c r="O466"/>
      <c r="P466"/>
      <c r="Q466"/>
      <c r="R466"/>
      <c r="S466"/>
      <c r="T466"/>
      <c r="U466"/>
      <c r="V466"/>
      <c r="W466" s="130"/>
      <c r="X466" s="129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</row>
    <row r="467" spans="1:256" ht="12.75">
      <c r="A467" s="120"/>
      <c r="B467" s="120"/>
      <c r="C467" s="120"/>
      <c r="D467" s="127"/>
      <c r="E467" s="120"/>
      <c r="F467"/>
      <c r="G467"/>
      <c r="H467"/>
      <c r="I467"/>
      <c r="J467" s="129"/>
      <c r="K467"/>
      <c r="L467"/>
      <c r="M467"/>
      <c r="N467"/>
      <c r="O467"/>
      <c r="P467"/>
      <c r="Q467"/>
      <c r="R467"/>
      <c r="S467"/>
      <c r="T467"/>
      <c r="U467"/>
      <c r="V467"/>
      <c r="W467" s="130"/>
      <c r="X467" s="129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</row>
    <row r="468" spans="1:256" ht="12.75">
      <c r="A468" s="120"/>
      <c r="B468" s="120"/>
      <c r="C468" s="120"/>
      <c r="D468" s="127"/>
      <c r="E468" s="120"/>
      <c r="F468"/>
      <c r="G468"/>
      <c r="H468"/>
      <c r="I468"/>
      <c r="J468" s="129"/>
      <c r="K468"/>
      <c r="L468"/>
      <c r="M468"/>
      <c r="N468"/>
      <c r="O468"/>
      <c r="P468"/>
      <c r="Q468"/>
      <c r="R468"/>
      <c r="S468"/>
      <c r="T468"/>
      <c r="U468"/>
      <c r="V468"/>
      <c r="W468" s="130"/>
      <c r="X468" s="129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</row>
    <row r="469" spans="1:256" ht="12.75">
      <c r="A469" s="120"/>
      <c r="B469" s="120"/>
      <c r="C469" s="120"/>
      <c r="D469" s="127"/>
      <c r="E469" s="120"/>
      <c r="F469"/>
      <c r="G469"/>
      <c r="H469"/>
      <c r="I469"/>
      <c r="J469" s="129"/>
      <c r="K469"/>
      <c r="L469"/>
      <c r="M469"/>
      <c r="N469"/>
      <c r="O469"/>
      <c r="P469"/>
      <c r="Q469"/>
      <c r="R469"/>
      <c r="S469"/>
      <c r="T469"/>
      <c r="U469"/>
      <c r="V469"/>
      <c r="W469" s="130"/>
      <c r="X469" s="12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</row>
    <row r="470" spans="1:256" ht="12.75">
      <c r="A470" s="120"/>
      <c r="B470" s="120"/>
      <c r="C470" s="120"/>
      <c r="D470" s="127"/>
      <c r="E470" s="120"/>
      <c r="F470"/>
      <c r="G470"/>
      <c r="H470"/>
      <c r="I470"/>
      <c r="J470" s="129"/>
      <c r="K470"/>
      <c r="L470"/>
      <c r="M470"/>
      <c r="N470"/>
      <c r="O470"/>
      <c r="P470"/>
      <c r="Q470"/>
      <c r="R470"/>
      <c r="S470"/>
      <c r="T470"/>
      <c r="U470"/>
      <c r="V470"/>
      <c r="W470" s="130"/>
      <c r="X470" s="129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</row>
    <row r="471" spans="1:256" ht="12.75">
      <c r="A471" s="120"/>
      <c r="B471" s="120"/>
      <c r="C471" s="120"/>
      <c r="D471" s="127"/>
      <c r="E471" s="120"/>
      <c r="F471"/>
      <c r="G471"/>
      <c r="H471"/>
      <c r="I471"/>
      <c r="J471" s="129"/>
      <c r="K471"/>
      <c r="L471"/>
      <c r="M471"/>
      <c r="N471"/>
      <c r="O471"/>
      <c r="P471"/>
      <c r="Q471"/>
      <c r="R471"/>
      <c r="S471"/>
      <c r="T471"/>
      <c r="U471"/>
      <c r="V471"/>
      <c r="W471" s="130"/>
      <c r="X471" s="129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</row>
    <row r="472" spans="1:256" ht="12.75">
      <c r="A472" s="120"/>
      <c r="B472" s="120"/>
      <c r="C472" s="120"/>
      <c r="D472" s="127"/>
      <c r="E472" s="120"/>
      <c r="F472"/>
      <c r="G472"/>
      <c r="H472"/>
      <c r="I472"/>
      <c r="J472" s="129"/>
      <c r="K472"/>
      <c r="L472"/>
      <c r="M472"/>
      <c r="N472"/>
      <c r="O472"/>
      <c r="P472"/>
      <c r="Q472"/>
      <c r="R472"/>
      <c r="S472"/>
      <c r="T472"/>
      <c r="U472"/>
      <c r="V472"/>
      <c r="W472" s="130"/>
      <c r="X472" s="129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</row>
    <row r="473" spans="1:256" ht="12.75">
      <c r="A473" s="120"/>
      <c r="B473" s="120"/>
      <c r="C473" s="120"/>
      <c r="D473" s="127"/>
      <c r="E473" s="120"/>
      <c r="F473"/>
      <c r="G473"/>
      <c r="H473"/>
      <c r="I473"/>
      <c r="J473" s="129"/>
      <c r="K473"/>
      <c r="L473"/>
      <c r="M473"/>
      <c r="N473"/>
      <c r="O473"/>
      <c r="P473"/>
      <c r="Q473"/>
      <c r="R473"/>
      <c r="S473"/>
      <c r="T473"/>
      <c r="U473"/>
      <c r="V473"/>
      <c r="W473" s="130"/>
      <c r="X473" s="129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</row>
    <row r="474" spans="1:256" ht="12.75">
      <c r="A474" s="120"/>
      <c r="B474" s="120"/>
      <c r="C474" s="120"/>
      <c r="D474" s="127"/>
      <c r="E474" s="120"/>
      <c r="F474"/>
      <c r="G474"/>
      <c r="H474"/>
      <c r="I474"/>
      <c r="J474" s="129"/>
      <c r="K474"/>
      <c r="L474"/>
      <c r="M474"/>
      <c r="N474"/>
      <c r="O474"/>
      <c r="P474"/>
      <c r="Q474"/>
      <c r="R474"/>
      <c r="S474"/>
      <c r="T474"/>
      <c r="U474"/>
      <c r="V474"/>
      <c r="W474" s="130"/>
      <c r="X474" s="129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</row>
    <row r="475" spans="1:256" ht="12.75">
      <c r="A475" s="120"/>
      <c r="B475" s="120"/>
      <c r="C475" s="120"/>
      <c r="D475" s="127"/>
      <c r="E475" s="120"/>
      <c r="F475"/>
      <c r="G475"/>
      <c r="H475"/>
      <c r="I475"/>
      <c r="J475" s="129"/>
      <c r="K475"/>
      <c r="L475"/>
      <c r="M475"/>
      <c r="N475"/>
      <c r="O475"/>
      <c r="P475"/>
      <c r="Q475"/>
      <c r="R475"/>
      <c r="S475"/>
      <c r="T475"/>
      <c r="U475"/>
      <c r="V475"/>
      <c r="W475" s="130"/>
      <c r="X475" s="129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</row>
    <row r="476" spans="1:256" ht="12.75">
      <c r="A476" s="120"/>
      <c r="B476" s="120"/>
      <c r="C476" s="120"/>
      <c r="D476" s="127"/>
      <c r="E476" s="120"/>
      <c r="F476"/>
      <c r="G476"/>
      <c r="H476"/>
      <c r="I476"/>
      <c r="J476" s="129"/>
      <c r="K476"/>
      <c r="L476"/>
      <c r="M476"/>
      <c r="N476"/>
      <c r="O476"/>
      <c r="P476"/>
      <c r="Q476"/>
      <c r="R476"/>
      <c r="S476"/>
      <c r="T476"/>
      <c r="U476"/>
      <c r="V476"/>
      <c r="W476" s="130"/>
      <c r="X476" s="129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</row>
    <row r="477" spans="1:256" ht="12.75">
      <c r="A477" s="120"/>
      <c r="B477" s="120"/>
      <c r="C477" s="120"/>
      <c r="D477" s="127"/>
      <c r="E477" s="120"/>
      <c r="F477"/>
      <c r="G477"/>
      <c r="H477"/>
      <c r="I477"/>
      <c r="J477" s="129"/>
      <c r="K477"/>
      <c r="L477"/>
      <c r="M477"/>
      <c r="N477"/>
      <c r="O477"/>
      <c r="P477"/>
      <c r="Q477"/>
      <c r="R477"/>
      <c r="S477"/>
      <c r="T477"/>
      <c r="U477"/>
      <c r="V477"/>
      <c r="W477" s="130"/>
      <c r="X477" s="129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</row>
    <row r="478" spans="1:256" ht="12.75">
      <c r="A478" s="120"/>
      <c r="B478" s="120"/>
      <c r="C478" s="120"/>
      <c r="D478" s="127"/>
      <c r="E478" s="120"/>
      <c r="F478"/>
      <c r="G478"/>
      <c r="H478"/>
      <c r="I478"/>
      <c r="J478" s="129"/>
      <c r="K478"/>
      <c r="L478"/>
      <c r="M478"/>
      <c r="N478"/>
      <c r="O478"/>
      <c r="P478"/>
      <c r="Q478"/>
      <c r="R478"/>
      <c r="S478"/>
      <c r="T478"/>
      <c r="U478"/>
      <c r="V478"/>
      <c r="W478" s="130"/>
      <c r="X478" s="129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</row>
    <row r="479" spans="1:256" ht="12.75">
      <c r="A479" s="120"/>
      <c r="B479" s="120"/>
      <c r="C479" s="120"/>
      <c r="D479" s="127"/>
      <c r="E479" s="120"/>
      <c r="F479"/>
      <c r="G479"/>
      <c r="H479"/>
      <c r="I479"/>
      <c r="J479" s="129"/>
      <c r="K479"/>
      <c r="L479"/>
      <c r="M479"/>
      <c r="N479"/>
      <c r="O479"/>
      <c r="P479"/>
      <c r="Q479"/>
      <c r="R479"/>
      <c r="S479"/>
      <c r="T479"/>
      <c r="U479"/>
      <c r="V479"/>
      <c r="W479" s="130"/>
      <c r="X479" s="12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</row>
    <row r="480" spans="1:256" ht="12.75">
      <c r="A480" s="120"/>
      <c r="B480" s="120"/>
      <c r="C480" s="120"/>
      <c r="D480" s="127"/>
      <c r="E480" s="120"/>
      <c r="F480"/>
      <c r="G480"/>
      <c r="H480"/>
      <c r="I480"/>
      <c r="J480" s="129"/>
      <c r="K480"/>
      <c r="L480"/>
      <c r="M480"/>
      <c r="N480"/>
      <c r="O480"/>
      <c r="P480"/>
      <c r="Q480"/>
      <c r="R480"/>
      <c r="S480"/>
      <c r="T480"/>
      <c r="U480"/>
      <c r="V480"/>
      <c r="W480" s="130"/>
      <c r="X480" s="129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</row>
    <row r="481" spans="1:256" ht="12.75">
      <c r="A481" s="120"/>
      <c r="B481" s="120"/>
      <c r="C481" s="120"/>
      <c r="D481" s="127"/>
      <c r="E481" s="120"/>
      <c r="F481"/>
      <c r="G481"/>
      <c r="H481"/>
      <c r="I481"/>
      <c r="J481" s="129"/>
      <c r="K481"/>
      <c r="L481"/>
      <c r="M481"/>
      <c r="N481"/>
      <c r="O481"/>
      <c r="P481"/>
      <c r="Q481"/>
      <c r="R481"/>
      <c r="S481"/>
      <c r="T481"/>
      <c r="U481"/>
      <c r="V481"/>
      <c r="W481" s="130"/>
      <c r="X481" s="129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</row>
    <row r="482" spans="1:256" ht="12.75">
      <c r="A482" s="120"/>
      <c r="B482" s="120"/>
      <c r="C482" s="120"/>
      <c r="D482" s="127"/>
      <c r="E482" s="120"/>
      <c r="F482"/>
      <c r="G482"/>
      <c r="H482"/>
      <c r="I482"/>
      <c r="J482" s="129"/>
      <c r="K482"/>
      <c r="L482"/>
      <c r="M482"/>
      <c r="N482"/>
      <c r="O482"/>
      <c r="P482"/>
      <c r="Q482"/>
      <c r="R482"/>
      <c r="S482"/>
      <c r="T482"/>
      <c r="U482"/>
      <c r="V482"/>
      <c r="W482" s="130"/>
      <c r="X482" s="129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</row>
    <row r="483" spans="1:256" ht="12.75">
      <c r="A483" s="120"/>
      <c r="B483" s="120"/>
      <c r="C483" s="120"/>
      <c r="D483" s="127"/>
      <c r="E483" s="120"/>
      <c r="F483"/>
      <c r="G483"/>
      <c r="H483"/>
      <c r="I483"/>
      <c r="J483" s="129"/>
      <c r="K483"/>
      <c r="L483"/>
      <c r="M483"/>
      <c r="N483"/>
      <c r="O483"/>
      <c r="P483"/>
      <c r="Q483"/>
      <c r="R483"/>
      <c r="S483"/>
      <c r="T483"/>
      <c r="U483"/>
      <c r="V483"/>
      <c r="W483" s="130"/>
      <c r="X483" s="129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</row>
    <row r="484" spans="1:256" ht="12.75">
      <c r="A484" s="120"/>
      <c r="B484" s="120"/>
      <c r="C484" s="120"/>
      <c r="D484" s="127"/>
      <c r="E484" s="120"/>
      <c r="F484"/>
      <c r="G484"/>
      <c r="H484"/>
      <c r="I484"/>
      <c r="J484" s="129"/>
      <c r="K484"/>
      <c r="L484"/>
      <c r="M484"/>
      <c r="N484"/>
      <c r="O484"/>
      <c r="P484"/>
      <c r="Q484"/>
      <c r="R484"/>
      <c r="S484"/>
      <c r="T484"/>
      <c r="U484"/>
      <c r="V484"/>
      <c r="W484" s="130"/>
      <c r="X484" s="129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  <c r="IP484"/>
      <c r="IQ484"/>
      <c r="IR484"/>
      <c r="IS484"/>
      <c r="IT484"/>
      <c r="IU484"/>
      <c r="IV484"/>
    </row>
    <row r="485" spans="1:256" ht="12.75">
      <c r="A485" s="120"/>
      <c r="B485" s="120"/>
      <c r="C485" s="120"/>
      <c r="D485" s="127"/>
      <c r="E485" s="120"/>
      <c r="F485"/>
      <c r="G485"/>
      <c r="H485"/>
      <c r="I485"/>
      <c r="J485" s="129"/>
      <c r="K485"/>
      <c r="L485"/>
      <c r="M485"/>
      <c r="N485"/>
      <c r="O485"/>
      <c r="P485"/>
      <c r="Q485"/>
      <c r="R485"/>
      <c r="S485"/>
      <c r="T485"/>
      <c r="U485"/>
      <c r="V485"/>
      <c r="W485" s="130"/>
      <c r="X485" s="129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  <c r="IR485"/>
      <c r="IS485"/>
      <c r="IT485"/>
      <c r="IU485"/>
      <c r="IV485"/>
    </row>
    <row r="486" spans="1:256" ht="12.75">
      <c r="A486" s="120"/>
      <c r="B486" s="120"/>
      <c r="C486" s="120"/>
      <c r="D486" s="127"/>
      <c r="E486" s="120"/>
      <c r="F486"/>
      <c r="G486"/>
      <c r="H486"/>
      <c r="I486"/>
      <c r="J486" s="129"/>
      <c r="K486"/>
      <c r="L486"/>
      <c r="M486"/>
      <c r="N486"/>
      <c r="O486"/>
      <c r="P486"/>
      <c r="Q486"/>
      <c r="R486"/>
      <c r="S486"/>
      <c r="T486"/>
      <c r="U486"/>
      <c r="V486"/>
      <c r="W486" s="130"/>
      <c r="X486" s="129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  <c r="IR486"/>
      <c r="IS486"/>
      <c r="IT486"/>
      <c r="IU486"/>
      <c r="IV486"/>
    </row>
    <row r="487" spans="1:256" ht="12.75">
      <c r="A487" s="120"/>
      <c r="B487" s="120"/>
      <c r="C487" s="120"/>
      <c r="D487" s="127"/>
      <c r="E487" s="120"/>
      <c r="F487"/>
      <c r="G487"/>
      <c r="H487"/>
      <c r="I487"/>
      <c r="J487" s="129"/>
      <c r="K487"/>
      <c r="L487"/>
      <c r="M487"/>
      <c r="N487"/>
      <c r="O487"/>
      <c r="P487"/>
      <c r="Q487"/>
      <c r="R487"/>
      <c r="S487"/>
      <c r="T487"/>
      <c r="U487"/>
      <c r="V487"/>
      <c r="W487" s="130"/>
      <c r="X487" s="129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</row>
    <row r="488" spans="1:256" ht="12.75">
      <c r="A488" s="120"/>
      <c r="B488" s="120"/>
      <c r="C488" s="120"/>
      <c r="D488" s="127"/>
      <c r="E488" s="120"/>
      <c r="F488"/>
      <c r="G488"/>
      <c r="H488"/>
      <c r="I488"/>
      <c r="J488" s="129"/>
      <c r="K488"/>
      <c r="L488"/>
      <c r="M488"/>
      <c r="N488"/>
      <c r="O488"/>
      <c r="P488"/>
      <c r="Q488"/>
      <c r="R488"/>
      <c r="S488"/>
      <c r="T488"/>
      <c r="U488"/>
      <c r="V488"/>
      <c r="W488" s="130"/>
      <c r="X488" s="129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  <c r="IO488"/>
      <c r="IP488"/>
      <c r="IQ488"/>
      <c r="IR488"/>
      <c r="IS488"/>
      <c r="IT488"/>
      <c r="IU488"/>
      <c r="IV488"/>
    </row>
    <row r="489" spans="1:256" ht="12.75">
      <c r="A489" s="120"/>
      <c r="B489" s="120"/>
      <c r="C489" s="120"/>
      <c r="D489" s="127"/>
      <c r="E489" s="120"/>
      <c r="F489"/>
      <c r="G489"/>
      <c r="H489"/>
      <c r="I489"/>
      <c r="J489" s="129"/>
      <c r="K489"/>
      <c r="L489"/>
      <c r="M489"/>
      <c r="N489"/>
      <c r="O489"/>
      <c r="P489"/>
      <c r="Q489"/>
      <c r="R489"/>
      <c r="S489"/>
      <c r="T489"/>
      <c r="U489"/>
      <c r="V489"/>
      <c r="W489" s="130"/>
      <c r="X489" s="12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  <c r="IR489"/>
      <c r="IS489"/>
      <c r="IT489"/>
      <c r="IU489"/>
      <c r="IV489"/>
    </row>
    <row r="490" spans="1:256" ht="12.75">
      <c r="A490" s="120"/>
      <c r="B490" s="120"/>
      <c r="C490" s="120"/>
      <c r="D490" s="127"/>
      <c r="E490" s="120"/>
      <c r="F490"/>
      <c r="G490"/>
      <c r="H490"/>
      <c r="I490"/>
      <c r="J490" s="129"/>
      <c r="K490"/>
      <c r="L490"/>
      <c r="M490"/>
      <c r="N490"/>
      <c r="O490"/>
      <c r="P490"/>
      <c r="Q490"/>
      <c r="R490"/>
      <c r="S490"/>
      <c r="T490"/>
      <c r="U490"/>
      <c r="V490"/>
      <c r="W490" s="130"/>
      <c r="X490" s="129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  <c r="IS490"/>
      <c r="IT490"/>
      <c r="IU490"/>
      <c r="IV490"/>
    </row>
    <row r="491" spans="1:256" ht="12.75">
      <c r="A491" s="120"/>
      <c r="B491" s="120"/>
      <c r="C491" s="120"/>
      <c r="D491" s="127"/>
      <c r="E491" s="120"/>
      <c r="F491"/>
      <c r="G491"/>
      <c r="H491"/>
      <c r="I491"/>
      <c r="J491" s="129"/>
      <c r="K491"/>
      <c r="L491"/>
      <c r="M491"/>
      <c r="N491"/>
      <c r="O491"/>
      <c r="P491"/>
      <c r="Q491"/>
      <c r="R491"/>
      <c r="S491"/>
      <c r="T491"/>
      <c r="U491"/>
      <c r="V491"/>
      <c r="W491" s="130"/>
      <c r="X491" s="129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  <c r="IS491"/>
      <c r="IT491"/>
      <c r="IU491"/>
      <c r="IV491"/>
    </row>
    <row r="492" spans="1:256" ht="12.75">
      <c r="A492" s="120"/>
      <c r="B492" s="120"/>
      <c r="C492" s="120"/>
      <c r="D492" s="127"/>
      <c r="E492" s="120"/>
      <c r="F492"/>
      <c r="G492"/>
      <c r="H492"/>
      <c r="I492"/>
      <c r="J492" s="129"/>
      <c r="K492"/>
      <c r="L492"/>
      <c r="M492"/>
      <c r="N492"/>
      <c r="O492"/>
      <c r="P492"/>
      <c r="Q492"/>
      <c r="R492"/>
      <c r="S492"/>
      <c r="T492"/>
      <c r="U492"/>
      <c r="V492"/>
      <c r="W492" s="130"/>
      <c r="X492" s="129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</row>
    <row r="493" spans="1:256" ht="12.75">
      <c r="A493" s="120"/>
      <c r="B493" s="120"/>
      <c r="C493" s="120"/>
      <c r="D493" s="127"/>
      <c r="E493" s="120"/>
      <c r="F493"/>
      <c r="G493"/>
      <c r="H493"/>
      <c r="I493"/>
      <c r="J493" s="129"/>
      <c r="K493"/>
      <c r="L493"/>
      <c r="M493"/>
      <c r="N493"/>
      <c r="O493"/>
      <c r="P493"/>
      <c r="Q493"/>
      <c r="R493"/>
      <c r="S493"/>
      <c r="T493"/>
      <c r="U493"/>
      <c r="V493"/>
      <c r="W493" s="130"/>
      <c r="X493" s="129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  <c r="IP493"/>
      <c r="IQ493"/>
      <c r="IR493"/>
      <c r="IS493"/>
      <c r="IT493"/>
      <c r="IU493"/>
      <c r="IV493"/>
    </row>
    <row r="494" spans="1:256" ht="12.75">
      <c r="A494" s="120"/>
      <c r="B494" s="120"/>
      <c r="C494" s="120"/>
      <c r="D494" s="127"/>
      <c r="E494" s="120"/>
      <c r="F494"/>
      <c r="G494"/>
      <c r="H494"/>
      <c r="I494"/>
      <c r="J494" s="129"/>
      <c r="K494"/>
      <c r="L494"/>
      <c r="M494"/>
      <c r="N494"/>
      <c r="O494"/>
      <c r="P494"/>
      <c r="Q494"/>
      <c r="R494"/>
      <c r="S494"/>
      <c r="T494"/>
      <c r="U494"/>
      <c r="V494"/>
      <c r="W494" s="130"/>
      <c r="X494" s="129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  <c r="IS494"/>
      <c r="IT494"/>
      <c r="IU494"/>
      <c r="IV494"/>
    </row>
    <row r="495" spans="1:256" ht="12.75">
      <c r="A495" s="120"/>
      <c r="B495" s="120"/>
      <c r="C495" s="120"/>
      <c r="D495" s="127"/>
      <c r="E495" s="120"/>
      <c r="F495"/>
      <c r="G495"/>
      <c r="H495"/>
      <c r="I495"/>
      <c r="J495" s="129"/>
      <c r="K495"/>
      <c r="L495"/>
      <c r="M495"/>
      <c r="N495"/>
      <c r="O495"/>
      <c r="P495"/>
      <c r="Q495"/>
      <c r="R495"/>
      <c r="S495"/>
      <c r="T495"/>
      <c r="U495"/>
      <c r="V495"/>
      <c r="W495" s="130"/>
      <c r="X495" s="129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</row>
    <row r="496" spans="1:256" ht="12.75">
      <c r="A496" s="120"/>
      <c r="B496" s="120"/>
      <c r="C496" s="120"/>
      <c r="D496" s="127"/>
      <c r="E496" s="120"/>
      <c r="F496"/>
      <c r="G496"/>
      <c r="H496"/>
      <c r="I496"/>
      <c r="J496" s="129"/>
      <c r="K496"/>
      <c r="L496"/>
      <c r="M496"/>
      <c r="N496"/>
      <c r="O496"/>
      <c r="P496"/>
      <c r="Q496"/>
      <c r="R496"/>
      <c r="S496"/>
      <c r="T496"/>
      <c r="U496"/>
      <c r="V496"/>
      <c r="W496" s="130"/>
      <c r="X496" s="129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</row>
    <row r="497" spans="1:256" ht="12.75">
      <c r="A497" s="120"/>
      <c r="B497" s="120"/>
      <c r="C497" s="120"/>
      <c r="D497" s="127"/>
      <c r="E497" s="120"/>
      <c r="F497"/>
      <c r="G497"/>
      <c r="H497"/>
      <c r="I497"/>
      <c r="J497" s="129"/>
      <c r="K497"/>
      <c r="L497"/>
      <c r="M497"/>
      <c r="N497"/>
      <c r="O497"/>
      <c r="P497"/>
      <c r="Q497"/>
      <c r="R497"/>
      <c r="S497"/>
      <c r="T497"/>
      <c r="U497"/>
      <c r="V497"/>
      <c r="W497" s="130"/>
      <c r="X497" s="129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</row>
    <row r="498" spans="1:256" ht="12.75">
      <c r="A498" s="120"/>
      <c r="B498" s="120"/>
      <c r="C498" s="120"/>
      <c r="D498" s="127"/>
      <c r="E498" s="120"/>
      <c r="F498"/>
      <c r="G498"/>
      <c r="H498"/>
      <c r="I498"/>
      <c r="J498" s="129"/>
      <c r="K498"/>
      <c r="L498"/>
      <c r="M498"/>
      <c r="N498"/>
      <c r="O498"/>
      <c r="P498"/>
      <c r="Q498"/>
      <c r="R498"/>
      <c r="S498"/>
      <c r="T498"/>
      <c r="U498"/>
      <c r="V498"/>
      <c r="W498" s="130"/>
      <c r="X498" s="129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</row>
    <row r="499" spans="1:256" ht="12.75">
      <c r="A499" s="120"/>
      <c r="B499" s="120"/>
      <c r="C499" s="120"/>
      <c r="D499" s="127"/>
      <c r="E499" s="120"/>
      <c r="F499"/>
      <c r="G499"/>
      <c r="H499"/>
      <c r="I499"/>
      <c r="J499" s="129"/>
      <c r="K499"/>
      <c r="L499"/>
      <c r="M499"/>
      <c r="N499"/>
      <c r="O499"/>
      <c r="P499"/>
      <c r="Q499"/>
      <c r="R499"/>
      <c r="S499"/>
      <c r="T499"/>
      <c r="U499"/>
      <c r="V499"/>
      <c r="W499" s="130"/>
      <c r="X499" s="12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</row>
    <row r="500" spans="1:256" ht="12.75">
      <c r="A500" s="120"/>
      <c r="B500" s="120"/>
      <c r="C500" s="120"/>
      <c r="D500" s="127"/>
      <c r="E500" s="120"/>
      <c r="F500"/>
      <c r="G500"/>
      <c r="H500"/>
      <c r="I500"/>
      <c r="J500" s="129"/>
      <c r="K500"/>
      <c r="L500"/>
      <c r="M500"/>
      <c r="N500"/>
      <c r="O500"/>
      <c r="P500"/>
      <c r="Q500"/>
      <c r="R500"/>
      <c r="S500"/>
      <c r="T500"/>
      <c r="U500"/>
      <c r="V500"/>
      <c r="W500" s="130"/>
      <c r="X500" s="129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</row>
    <row r="501" spans="1:256" ht="12.75">
      <c r="A501" s="120"/>
      <c r="B501" s="120"/>
      <c r="C501" s="120"/>
      <c r="D501" s="127"/>
      <c r="E501" s="120"/>
      <c r="F501"/>
      <c r="G501"/>
      <c r="H501"/>
      <c r="I501"/>
      <c r="J501" s="129"/>
      <c r="K501"/>
      <c r="L501"/>
      <c r="M501"/>
      <c r="N501"/>
      <c r="O501"/>
      <c r="P501"/>
      <c r="Q501"/>
      <c r="R501"/>
      <c r="S501"/>
      <c r="T501"/>
      <c r="U501"/>
      <c r="V501"/>
      <c r="W501" s="130"/>
      <c r="X501" s="129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</row>
    <row r="502" spans="1:256" ht="12.75">
      <c r="A502" s="120"/>
      <c r="B502" s="120"/>
      <c r="C502" s="120"/>
      <c r="D502" s="127"/>
      <c r="E502" s="120"/>
      <c r="F502"/>
      <c r="G502"/>
      <c r="H502"/>
      <c r="I502"/>
      <c r="J502" s="129"/>
      <c r="K502"/>
      <c r="L502"/>
      <c r="M502"/>
      <c r="N502"/>
      <c r="O502"/>
      <c r="P502"/>
      <c r="Q502"/>
      <c r="R502"/>
      <c r="S502"/>
      <c r="T502"/>
      <c r="U502"/>
      <c r="V502"/>
      <c r="W502" s="130"/>
      <c r="X502" s="129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  <c r="IP502"/>
      <c r="IQ502"/>
      <c r="IR502"/>
      <c r="IS502"/>
      <c r="IT502"/>
      <c r="IU502"/>
      <c r="IV502"/>
    </row>
    <row r="503" spans="1:256" ht="12.75">
      <c r="A503" s="120"/>
      <c r="B503" s="120"/>
      <c r="C503" s="120"/>
      <c r="D503" s="127"/>
      <c r="E503" s="120"/>
      <c r="F503"/>
      <c r="G503"/>
      <c r="H503"/>
      <c r="I503"/>
      <c r="J503" s="129"/>
      <c r="K503"/>
      <c r="L503"/>
      <c r="M503"/>
      <c r="N503"/>
      <c r="O503"/>
      <c r="P503"/>
      <c r="Q503"/>
      <c r="R503"/>
      <c r="S503"/>
      <c r="T503"/>
      <c r="U503"/>
      <c r="V503"/>
      <c r="W503" s="130"/>
      <c r="X503" s="129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  <c r="IS503"/>
      <c r="IT503"/>
      <c r="IU503"/>
      <c r="IV503"/>
    </row>
    <row r="504" spans="1:256" ht="12.75">
      <c r="A504" s="120"/>
      <c r="B504" s="120"/>
      <c r="C504" s="120"/>
      <c r="D504" s="127"/>
      <c r="E504" s="120"/>
      <c r="F504"/>
      <c r="G504"/>
      <c r="H504"/>
      <c r="I504"/>
      <c r="J504" s="129"/>
      <c r="K504"/>
      <c r="L504"/>
      <c r="M504"/>
      <c r="N504"/>
      <c r="O504"/>
      <c r="P504"/>
      <c r="Q504"/>
      <c r="R504"/>
      <c r="S504"/>
      <c r="T504"/>
      <c r="U504"/>
      <c r="V504"/>
      <c r="W504" s="130"/>
      <c r="X504" s="129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  <c r="IP504"/>
      <c r="IQ504"/>
      <c r="IR504"/>
      <c r="IS504"/>
      <c r="IT504"/>
      <c r="IU504"/>
      <c r="IV504"/>
    </row>
    <row r="505" spans="1:256" ht="12.75">
      <c r="A505" s="120"/>
      <c r="B505" s="120"/>
      <c r="C505" s="120"/>
      <c r="D505" s="127"/>
      <c r="E505" s="120"/>
      <c r="F505"/>
      <c r="G505"/>
      <c r="H505"/>
      <c r="I505"/>
      <c r="J505" s="129"/>
      <c r="K505"/>
      <c r="L505"/>
      <c r="M505"/>
      <c r="N505"/>
      <c r="O505"/>
      <c r="P505"/>
      <c r="Q505"/>
      <c r="R505"/>
      <c r="S505"/>
      <c r="T505"/>
      <c r="U505"/>
      <c r="V505"/>
      <c r="W505" s="130"/>
      <c r="X505" s="129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  <c r="IT505"/>
      <c r="IU505"/>
      <c r="IV505"/>
    </row>
    <row r="506" spans="1:256" ht="12.75">
      <c r="A506" s="120"/>
      <c r="B506" s="120"/>
      <c r="C506" s="120"/>
      <c r="D506" s="127"/>
      <c r="E506" s="120"/>
      <c r="F506"/>
      <c r="G506"/>
      <c r="H506"/>
      <c r="I506"/>
      <c r="J506" s="129"/>
      <c r="K506"/>
      <c r="L506"/>
      <c r="M506"/>
      <c r="N506"/>
      <c r="O506"/>
      <c r="P506"/>
      <c r="Q506"/>
      <c r="R506"/>
      <c r="S506"/>
      <c r="T506"/>
      <c r="U506"/>
      <c r="V506"/>
      <c r="W506" s="130"/>
      <c r="X506" s="129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</row>
    <row r="507" spans="1:256" ht="12.75">
      <c r="A507" s="120"/>
      <c r="B507" s="120"/>
      <c r="C507" s="120"/>
      <c r="D507" s="127"/>
      <c r="E507" s="120"/>
      <c r="F507"/>
      <c r="G507"/>
      <c r="H507"/>
      <c r="I507"/>
      <c r="J507" s="129"/>
      <c r="K507"/>
      <c r="L507"/>
      <c r="M507"/>
      <c r="N507"/>
      <c r="O507"/>
      <c r="P507"/>
      <c r="Q507"/>
      <c r="R507"/>
      <c r="S507"/>
      <c r="T507"/>
      <c r="U507"/>
      <c r="V507"/>
      <c r="W507" s="130"/>
      <c r="X507" s="129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</row>
    <row r="508" spans="1:256" ht="12.75">
      <c r="A508" s="120"/>
      <c r="B508" s="120"/>
      <c r="C508" s="120"/>
      <c r="D508" s="127"/>
      <c r="E508" s="120"/>
      <c r="F508"/>
      <c r="G508"/>
      <c r="H508"/>
      <c r="I508"/>
      <c r="J508" s="129"/>
      <c r="K508"/>
      <c r="L508"/>
      <c r="M508"/>
      <c r="N508"/>
      <c r="O508"/>
      <c r="P508"/>
      <c r="Q508"/>
      <c r="R508"/>
      <c r="S508"/>
      <c r="T508"/>
      <c r="U508"/>
      <c r="V508"/>
      <c r="W508" s="130"/>
      <c r="X508" s="129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</row>
    <row r="509" spans="1:256" ht="12.75">
      <c r="A509" s="120"/>
      <c r="B509" s="120"/>
      <c r="C509" s="120"/>
      <c r="D509" s="127"/>
      <c r="E509" s="120"/>
      <c r="F509"/>
      <c r="G509"/>
      <c r="H509"/>
      <c r="I509"/>
      <c r="J509" s="129"/>
      <c r="K509"/>
      <c r="L509"/>
      <c r="M509"/>
      <c r="N509"/>
      <c r="O509"/>
      <c r="P509"/>
      <c r="Q509"/>
      <c r="R509"/>
      <c r="S509"/>
      <c r="T509"/>
      <c r="U509"/>
      <c r="V509"/>
      <c r="W509" s="130"/>
      <c r="X509" s="12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</row>
    <row r="510" spans="1:256" ht="12.75">
      <c r="A510" s="120"/>
      <c r="B510" s="120"/>
      <c r="C510" s="120"/>
      <c r="D510" s="127"/>
      <c r="E510" s="120"/>
      <c r="F510"/>
      <c r="G510"/>
      <c r="H510"/>
      <c r="I510"/>
      <c r="J510" s="129"/>
      <c r="K510"/>
      <c r="L510"/>
      <c r="M510"/>
      <c r="N510"/>
      <c r="O510"/>
      <c r="P510"/>
      <c r="Q510"/>
      <c r="R510"/>
      <c r="S510"/>
      <c r="T510"/>
      <c r="U510"/>
      <c r="V510"/>
      <c r="W510" s="130"/>
      <c r="X510" s="129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</row>
    <row r="511" spans="1:256" ht="12.75">
      <c r="A511" s="120"/>
      <c r="B511" s="120"/>
      <c r="C511" s="120"/>
      <c r="D511" s="127"/>
      <c r="E511" s="120"/>
      <c r="F511"/>
      <c r="G511"/>
      <c r="H511"/>
      <c r="I511"/>
      <c r="J511" s="129"/>
      <c r="K511"/>
      <c r="L511"/>
      <c r="M511"/>
      <c r="N511"/>
      <c r="O511"/>
      <c r="P511"/>
      <c r="Q511"/>
      <c r="R511"/>
      <c r="S511"/>
      <c r="T511"/>
      <c r="U511"/>
      <c r="V511"/>
      <c r="W511" s="130"/>
      <c r="X511" s="129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</row>
    <row r="512" spans="1:256" ht="12.75">
      <c r="A512" s="120"/>
      <c r="B512" s="120"/>
      <c r="C512" s="120"/>
      <c r="D512" s="127"/>
      <c r="E512" s="120"/>
      <c r="F512"/>
      <c r="G512"/>
      <c r="H512"/>
      <c r="I512"/>
      <c r="J512" s="129"/>
      <c r="K512"/>
      <c r="L512"/>
      <c r="M512"/>
      <c r="N512"/>
      <c r="O512"/>
      <c r="P512"/>
      <c r="Q512"/>
      <c r="R512"/>
      <c r="S512"/>
      <c r="T512"/>
      <c r="U512"/>
      <c r="V512"/>
      <c r="W512" s="130"/>
      <c r="X512" s="129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</row>
    <row r="513" spans="1:256" ht="12.75">
      <c r="A513" s="120"/>
      <c r="B513" s="120"/>
      <c r="C513" s="120"/>
      <c r="D513" s="127"/>
      <c r="E513" s="120"/>
      <c r="F513"/>
      <c r="G513"/>
      <c r="H513"/>
      <c r="I513"/>
      <c r="J513" s="129"/>
      <c r="K513"/>
      <c r="L513"/>
      <c r="M513"/>
      <c r="N513"/>
      <c r="O513"/>
      <c r="P513"/>
      <c r="Q513"/>
      <c r="R513"/>
      <c r="S513"/>
      <c r="T513"/>
      <c r="U513"/>
      <c r="V513"/>
      <c r="W513" s="130"/>
      <c r="X513" s="129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</row>
    <row r="514" spans="1:256" ht="12.75">
      <c r="A514" s="120"/>
      <c r="B514" s="120"/>
      <c r="C514" s="120"/>
      <c r="D514" s="127"/>
      <c r="E514" s="120"/>
      <c r="F514"/>
      <c r="G514"/>
      <c r="H514"/>
      <c r="I514"/>
      <c r="J514" s="129"/>
      <c r="K514"/>
      <c r="L514"/>
      <c r="M514"/>
      <c r="N514"/>
      <c r="O514"/>
      <c r="P514"/>
      <c r="Q514"/>
      <c r="R514"/>
      <c r="S514"/>
      <c r="T514"/>
      <c r="U514"/>
      <c r="V514"/>
      <c r="W514" s="130"/>
      <c r="X514" s="129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</row>
    <row r="515" spans="1:256" ht="12.75">
      <c r="A515" s="120"/>
      <c r="B515" s="120"/>
      <c r="C515" s="120"/>
      <c r="D515" s="127"/>
      <c r="E515" s="120"/>
      <c r="F515"/>
      <c r="G515"/>
      <c r="H515"/>
      <c r="I515"/>
      <c r="J515" s="129"/>
      <c r="K515"/>
      <c r="L515"/>
      <c r="M515"/>
      <c r="N515"/>
      <c r="O515"/>
      <c r="P515"/>
      <c r="Q515"/>
      <c r="R515"/>
      <c r="S515"/>
      <c r="T515"/>
      <c r="U515"/>
      <c r="V515"/>
      <c r="W515" s="130"/>
      <c r="X515" s="129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</row>
    <row r="516" spans="1:256" ht="12.75">
      <c r="A516" s="120"/>
      <c r="B516" s="120"/>
      <c r="C516" s="120"/>
      <c r="D516" s="127"/>
      <c r="E516" s="120"/>
      <c r="F516"/>
      <c r="G516"/>
      <c r="H516"/>
      <c r="I516"/>
      <c r="J516" s="129"/>
      <c r="K516"/>
      <c r="L516"/>
      <c r="M516"/>
      <c r="N516"/>
      <c r="O516"/>
      <c r="P516"/>
      <c r="Q516"/>
      <c r="R516"/>
      <c r="S516"/>
      <c r="T516"/>
      <c r="U516"/>
      <c r="V516"/>
      <c r="W516" s="130"/>
      <c r="X516" s="129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  <c r="IS516"/>
      <c r="IT516"/>
      <c r="IU516"/>
      <c r="IV516"/>
    </row>
    <row r="517" spans="1:256" ht="12.75">
      <c r="A517" s="120"/>
      <c r="B517" s="120"/>
      <c r="C517" s="120"/>
      <c r="D517" s="127"/>
      <c r="E517" s="120"/>
      <c r="F517"/>
      <c r="G517"/>
      <c r="H517"/>
      <c r="I517"/>
      <c r="J517" s="129"/>
      <c r="K517"/>
      <c r="L517"/>
      <c r="M517"/>
      <c r="N517"/>
      <c r="O517"/>
      <c r="P517"/>
      <c r="Q517"/>
      <c r="R517"/>
      <c r="S517"/>
      <c r="T517"/>
      <c r="U517"/>
      <c r="V517"/>
      <c r="W517" s="130"/>
      <c r="X517" s="129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  <c r="IT517"/>
      <c r="IU517"/>
      <c r="IV517"/>
    </row>
    <row r="518" spans="1:256" ht="12.75">
      <c r="A518" s="120"/>
      <c r="B518" s="120"/>
      <c r="C518" s="120"/>
      <c r="D518" s="127"/>
      <c r="E518" s="120"/>
      <c r="F518"/>
      <c r="G518"/>
      <c r="H518"/>
      <c r="I518"/>
      <c r="J518" s="129"/>
      <c r="K518"/>
      <c r="L518"/>
      <c r="M518"/>
      <c r="N518"/>
      <c r="O518"/>
      <c r="P518"/>
      <c r="Q518"/>
      <c r="R518"/>
      <c r="S518"/>
      <c r="T518"/>
      <c r="U518"/>
      <c r="V518"/>
      <c r="W518" s="130"/>
      <c r="X518" s="129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  <c r="IU518"/>
      <c r="IV518"/>
    </row>
    <row r="519" spans="1:256" ht="12.75">
      <c r="A519" s="120"/>
      <c r="B519" s="120"/>
      <c r="C519" s="120"/>
      <c r="D519" s="127"/>
      <c r="E519" s="120"/>
      <c r="F519"/>
      <c r="G519"/>
      <c r="H519"/>
      <c r="I519"/>
      <c r="J519" s="129"/>
      <c r="K519"/>
      <c r="L519"/>
      <c r="M519"/>
      <c r="N519"/>
      <c r="O519"/>
      <c r="P519"/>
      <c r="Q519"/>
      <c r="R519"/>
      <c r="S519"/>
      <c r="T519"/>
      <c r="U519"/>
      <c r="V519"/>
      <c r="W519" s="130"/>
      <c r="X519" s="12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  <c r="IP519"/>
      <c r="IQ519"/>
      <c r="IR519"/>
      <c r="IS519"/>
      <c r="IT519"/>
      <c r="IU519"/>
      <c r="IV519"/>
    </row>
    <row r="520" spans="1:256" ht="12.75">
      <c r="A520" s="120"/>
      <c r="B520" s="120"/>
      <c r="C520" s="120"/>
      <c r="D520" s="127"/>
      <c r="E520" s="120"/>
      <c r="F520"/>
      <c r="G520"/>
      <c r="H520"/>
      <c r="I520"/>
      <c r="J520" s="129"/>
      <c r="K520"/>
      <c r="L520"/>
      <c r="M520"/>
      <c r="N520"/>
      <c r="O520"/>
      <c r="P520"/>
      <c r="Q520"/>
      <c r="R520"/>
      <c r="S520"/>
      <c r="T520"/>
      <c r="U520"/>
      <c r="V520"/>
      <c r="W520" s="130"/>
      <c r="X520" s="129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</row>
    <row r="521" spans="1:256" ht="12.75">
      <c r="A521" s="120"/>
      <c r="B521" s="120"/>
      <c r="C521" s="120"/>
      <c r="D521" s="127"/>
      <c r="E521" s="120"/>
      <c r="F521"/>
      <c r="G521"/>
      <c r="H521"/>
      <c r="I521"/>
      <c r="J521" s="129"/>
      <c r="K521"/>
      <c r="L521"/>
      <c r="M521"/>
      <c r="N521"/>
      <c r="O521"/>
      <c r="P521"/>
      <c r="Q521"/>
      <c r="R521"/>
      <c r="S521"/>
      <c r="T521"/>
      <c r="U521"/>
      <c r="V521"/>
      <c r="W521" s="130"/>
      <c r="X521" s="129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</row>
    <row r="522" spans="1:256" ht="12.75">
      <c r="A522" s="120"/>
      <c r="B522" s="120"/>
      <c r="C522" s="120"/>
      <c r="D522" s="127"/>
      <c r="E522" s="120"/>
      <c r="F522"/>
      <c r="G522"/>
      <c r="H522"/>
      <c r="I522"/>
      <c r="J522" s="129"/>
      <c r="K522"/>
      <c r="L522"/>
      <c r="M522"/>
      <c r="N522"/>
      <c r="O522"/>
      <c r="P522"/>
      <c r="Q522"/>
      <c r="R522"/>
      <c r="S522"/>
      <c r="T522"/>
      <c r="U522"/>
      <c r="V522"/>
      <c r="W522" s="130"/>
      <c r="X522" s="129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</row>
    <row r="523" spans="1:256" ht="12.75">
      <c r="A523" s="120"/>
      <c r="B523" s="120"/>
      <c r="C523" s="120"/>
      <c r="D523" s="127"/>
      <c r="E523" s="120"/>
      <c r="F523"/>
      <c r="G523"/>
      <c r="H523"/>
      <c r="I523"/>
      <c r="J523" s="129"/>
      <c r="K523"/>
      <c r="L523"/>
      <c r="M523"/>
      <c r="N523"/>
      <c r="O523"/>
      <c r="P523"/>
      <c r="Q523"/>
      <c r="R523"/>
      <c r="S523"/>
      <c r="T523"/>
      <c r="U523"/>
      <c r="V523"/>
      <c r="W523" s="130"/>
      <c r="X523" s="129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</row>
    <row r="524" spans="1:256" ht="12.75">
      <c r="A524" s="120"/>
      <c r="B524" s="120"/>
      <c r="C524" s="120"/>
      <c r="D524" s="127"/>
      <c r="E524" s="120"/>
      <c r="F524"/>
      <c r="G524"/>
      <c r="H524"/>
      <c r="I524"/>
      <c r="J524" s="129"/>
      <c r="K524"/>
      <c r="L524"/>
      <c r="M524"/>
      <c r="N524"/>
      <c r="O524"/>
      <c r="P524"/>
      <c r="Q524"/>
      <c r="R524"/>
      <c r="S524"/>
      <c r="T524"/>
      <c r="U524"/>
      <c r="V524"/>
      <c r="W524" s="130"/>
      <c r="X524" s="129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</row>
    <row r="525" spans="1:256" ht="12.75">
      <c r="A525" s="120"/>
      <c r="B525" s="120"/>
      <c r="C525" s="120"/>
      <c r="D525" s="127"/>
      <c r="E525" s="120"/>
      <c r="F525"/>
      <c r="G525"/>
      <c r="H525"/>
      <c r="I525"/>
      <c r="J525" s="129"/>
      <c r="K525"/>
      <c r="L525"/>
      <c r="M525"/>
      <c r="N525"/>
      <c r="O525"/>
      <c r="P525"/>
      <c r="Q525"/>
      <c r="R525"/>
      <c r="S525"/>
      <c r="T525"/>
      <c r="U525"/>
      <c r="V525"/>
      <c r="W525" s="130"/>
      <c r="X525" s="129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</row>
    <row r="526" spans="1:256" ht="12.75">
      <c r="A526" s="120"/>
      <c r="B526" s="120"/>
      <c r="C526" s="120"/>
      <c r="D526" s="127"/>
      <c r="E526" s="120"/>
      <c r="F526"/>
      <c r="G526"/>
      <c r="H526"/>
      <c r="I526"/>
      <c r="J526" s="129"/>
      <c r="K526"/>
      <c r="L526"/>
      <c r="M526"/>
      <c r="N526"/>
      <c r="O526"/>
      <c r="P526"/>
      <c r="Q526"/>
      <c r="R526"/>
      <c r="S526"/>
      <c r="T526"/>
      <c r="U526"/>
      <c r="V526"/>
      <c r="W526" s="130"/>
      <c r="X526" s="129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</row>
    <row r="527" spans="1:256" ht="12.75">
      <c r="A527" s="120"/>
      <c r="B527" s="120"/>
      <c r="C527" s="120"/>
      <c r="D527" s="127"/>
      <c r="E527" s="120"/>
      <c r="F527"/>
      <c r="G527"/>
      <c r="H527"/>
      <c r="I527"/>
      <c r="J527" s="129"/>
      <c r="K527"/>
      <c r="L527"/>
      <c r="M527"/>
      <c r="N527"/>
      <c r="O527"/>
      <c r="P527"/>
      <c r="Q527"/>
      <c r="R527"/>
      <c r="S527"/>
      <c r="T527"/>
      <c r="U527"/>
      <c r="V527"/>
      <c r="W527" s="130"/>
      <c r="X527" s="129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</row>
    <row r="528" spans="1:256" ht="12.75">
      <c r="A528" s="120"/>
      <c r="B528" s="120"/>
      <c r="C528" s="120"/>
      <c r="D528" s="127"/>
      <c r="E528" s="120"/>
      <c r="F528"/>
      <c r="G528"/>
      <c r="H528"/>
      <c r="I528"/>
      <c r="J528" s="129"/>
      <c r="K528"/>
      <c r="L528"/>
      <c r="M528"/>
      <c r="N528"/>
      <c r="O528"/>
      <c r="P528"/>
      <c r="Q528"/>
      <c r="R528"/>
      <c r="S528"/>
      <c r="T528"/>
      <c r="U528"/>
      <c r="V528"/>
      <c r="W528" s="130"/>
      <c r="X528" s="129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</row>
    <row r="529" spans="1:256" ht="12.75">
      <c r="A529" s="120"/>
      <c r="B529" s="120"/>
      <c r="C529" s="120"/>
      <c r="D529" s="127"/>
      <c r="E529" s="120"/>
      <c r="F529"/>
      <c r="G529"/>
      <c r="H529"/>
      <c r="I529"/>
      <c r="J529" s="129"/>
      <c r="K529"/>
      <c r="L529"/>
      <c r="M529"/>
      <c r="N529"/>
      <c r="O529"/>
      <c r="P529"/>
      <c r="Q529"/>
      <c r="R529"/>
      <c r="S529"/>
      <c r="T529"/>
      <c r="U529"/>
      <c r="V529"/>
      <c r="W529" s="130"/>
      <c r="X529" s="1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</row>
    <row r="530" spans="1:256" ht="12.75">
      <c r="A530" s="120"/>
      <c r="B530" s="120"/>
      <c r="C530" s="120"/>
      <c r="D530" s="127"/>
      <c r="E530" s="120"/>
      <c r="F530"/>
      <c r="G530"/>
      <c r="H530"/>
      <c r="I530"/>
      <c r="J530" s="129"/>
      <c r="K530"/>
      <c r="L530"/>
      <c r="M530"/>
      <c r="N530"/>
      <c r="O530"/>
      <c r="P530"/>
      <c r="Q530"/>
      <c r="R530"/>
      <c r="S530"/>
      <c r="T530"/>
      <c r="U530"/>
      <c r="V530"/>
      <c r="W530" s="130"/>
      <c r="X530" s="129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</row>
    <row r="531" spans="1:256" ht="12.75">
      <c r="A531" s="120"/>
      <c r="B531" s="120"/>
      <c r="C531" s="120"/>
      <c r="D531" s="127"/>
      <c r="E531" s="120"/>
      <c r="F531"/>
      <c r="G531"/>
      <c r="H531"/>
      <c r="I531"/>
      <c r="J531" s="129"/>
      <c r="K531"/>
      <c r="L531"/>
      <c r="M531"/>
      <c r="N531"/>
      <c r="O531"/>
      <c r="P531"/>
      <c r="Q531"/>
      <c r="R531"/>
      <c r="S531"/>
      <c r="T531"/>
      <c r="U531"/>
      <c r="V531"/>
      <c r="W531" s="130"/>
      <c r="X531" s="129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</row>
    <row r="532" spans="1:256" ht="12.75">
      <c r="A532" s="120"/>
      <c r="B532" s="120"/>
      <c r="C532" s="120"/>
      <c r="D532" s="127"/>
      <c r="E532" s="120"/>
      <c r="F532"/>
      <c r="G532"/>
      <c r="H532"/>
      <c r="I532"/>
      <c r="J532" s="129"/>
      <c r="K532"/>
      <c r="L532"/>
      <c r="M532"/>
      <c r="N532"/>
      <c r="O532"/>
      <c r="P532"/>
      <c r="Q532"/>
      <c r="R532"/>
      <c r="S532"/>
      <c r="T532"/>
      <c r="U532"/>
      <c r="V532"/>
      <c r="W532" s="130"/>
      <c r="X532" s="129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</row>
    <row r="533" spans="1:256" ht="12.75">
      <c r="A533" s="120"/>
      <c r="B533" s="120"/>
      <c r="C533" s="120"/>
      <c r="D533" s="127"/>
      <c r="E533" s="120"/>
      <c r="F533"/>
      <c r="G533"/>
      <c r="H533"/>
      <c r="I533"/>
      <c r="J533" s="129"/>
      <c r="K533"/>
      <c r="L533"/>
      <c r="M533"/>
      <c r="N533"/>
      <c r="O533"/>
      <c r="P533"/>
      <c r="Q533"/>
      <c r="R533"/>
      <c r="S533"/>
      <c r="T533"/>
      <c r="U533"/>
      <c r="V533"/>
      <c r="W533" s="130"/>
      <c r="X533" s="129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</row>
    <row r="534" spans="1:256" ht="12.75">
      <c r="A534" s="120"/>
      <c r="B534" s="120"/>
      <c r="C534" s="120"/>
      <c r="D534" s="127"/>
      <c r="E534" s="120"/>
      <c r="F534"/>
      <c r="G534"/>
      <c r="H534"/>
      <c r="I534"/>
      <c r="J534" s="129"/>
      <c r="K534"/>
      <c r="L534"/>
      <c r="M534"/>
      <c r="N534"/>
      <c r="O534"/>
      <c r="P534"/>
      <c r="Q534"/>
      <c r="R534"/>
      <c r="S534"/>
      <c r="T534"/>
      <c r="U534"/>
      <c r="V534"/>
      <c r="W534" s="130"/>
      <c r="X534" s="129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</row>
    <row r="535" spans="1:256" ht="12.75">
      <c r="A535" s="120"/>
      <c r="B535" s="120"/>
      <c r="C535" s="120"/>
      <c r="D535" s="127"/>
      <c r="E535" s="120"/>
      <c r="F535"/>
      <c r="G535"/>
      <c r="H535"/>
      <c r="I535"/>
      <c r="J535" s="129"/>
      <c r="K535"/>
      <c r="L535"/>
      <c r="M535"/>
      <c r="N535"/>
      <c r="O535"/>
      <c r="P535"/>
      <c r="Q535"/>
      <c r="R535"/>
      <c r="S535"/>
      <c r="T535"/>
      <c r="U535"/>
      <c r="V535"/>
      <c r="W535" s="130"/>
      <c r="X535" s="129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</row>
    <row r="536" spans="1:256" ht="12.75">
      <c r="A536" s="120"/>
      <c r="B536" s="120"/>
      <c r="C536" s="120"/>
      <c r="D536" s="127"/>
      <c r="E536" s="120"/>
      <c r="F536"/>
      <c r="G536"/>
      <c r="H536"/>
      <c r="I536"/>
      <c r="J536" s="129"/>
      <c r="K536"/>
      <c r="L536"/>
      <c r="M536"/>
      <c r="N536"/>
      <c r="O536"/>
      <c r="P536"/>
      <c r="Q536"/>
      <c r="R536"/>
      <c r="S536"/>
      <c r="T536"/>
      <c r="U536"/>
      <c r="V536"/>
      <c r="W536" s="130"/>
      <c r="X536" s="129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  <c r="IO536"/>
      <c r="IP536"/>
      <c r="IQ536"/>
      <c r="IR536"/>
      <c r="IS536"/>
      <c r="IT536"/>
      <c r="IU536"/>
      <c r="IV536"/>
    </row>
    <row r="537" spans="1:256" ht="12.75">
      <c r="A537" s="120"/>
      <c r="B537" s="120"/>
      <c r="C537" s="120"/>
      <c r="D537" s="127"/>
      <c r="E537" s="120"/>
      <c r="F537"/>
      <c r="G537"/>
      <c r="H537"/>
      <c r="I537"/>
      <c r="J537" s="129"/>
      <c r="K537"/>
      <c r="L537"/>
      <c r="M537"/>
      <c r="N537"/>
      <c r="O537"/>
      <c r="P537"/>
      <c r="Q537"/>
      <c r="R537"/>
      <c r="S537"/>
      <c r="T537"/>
      <c r="U537"/>
      <c r="V537"/>
      <c r="W537" s="130"/>
      <c r="X537" s="129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  <c r="IO537"/>
      <c r="IP537"/>
      <c r="IQ537"/>
      <c r="IR537"/>
      <c r="IS537"/>
      <c r="IT537"/>
      <c r="IU537"/>
      <c r="IV537"/>
    </row>
    <row r="538" spans="1:256" ht="12.75">
      <c r="A538" s="120"/>
      <c r="B538" s="120"/>
      <c r="C538" s="120"/>
      <c r="D538" s="127"/>
      <c r="E538" s="120"/>
      <c r="F538"/>
      <c r="G538"/>
      <c r="H538"/>
      <c r="I538"/>
      <c r="J538" s="129"/>
      <c r="K538"/>
      <c r="L538"/>
      <c r="M538"/>
      <c r="N538"/>
      <c r="O538"/>
      <c r="P538"/>
      <c r="Q538"/>
      <c r="R538"/>
      <c r="S538"/>
      <c r="T538"/>
      <c r="U538"/>
      <c r="V538"/>
      <c r="W538" s="130"/>
      <c r="X538" s="129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  <c r="IO538"/>
      <c r="IP538"/>
      <c r="IQ538"/>
      <c r="IR538"/>
      <c r="IS538"/>
      <c r="IT538"/>
      <c r="IU538"/>
      <c r="IV538"/>
    </row>
    <row r="539" spans="1:256" ht="12.75">
      <c r="A539" s="120"/>
      <c r="B539" s="120"/>
      <c r="C539" s="120"/>
      <c r="D539" s="127"/>
      <c r="E539" s="120"/>
      <c r="F539"/>
      <c r="G539"/>
      <c r="H539"/>
      <c r="I539"/>
      <c r="J539" s="129"/>
      <c r="K539"/>
      <c r="L539"/>
      <c r="M539"/>
      <c r="N539"/>
      <c r="O539"/>
      <c r="P539"/>
      <c r="Q539"/>
      <c r="R539"/>
      <c r="S539"/>
      <c r="T539"/>
      <c r="U539"/>
      <c r="V539"/>
      <c r="W539" s="130"/>
      <c r="X539" s="12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  <c r="IH539"/>
      <c r="II539"/>
      <c r="IJ539"/>
      <c r="IK539"/>
      <c r="IL539"/>
      <c r="IM539"/>
      <c r="IN539"/>
      <c r="IO539"/>
      <c r="IP539"/>
      <c r="IQ539"/>
      <c r="IR539"/>
      <c r="IS539"/>
      <c r="IT539"/>
      <c r="IU539"/>
      <c r="IV539"/>
    </row>
    <row r="540" spans="1:256" ht="12.75">
      <c r="A540" s="120"/>
      <c r="B540" s="120"/>
      <c r="C540" s="120"/>
      <c r="D540" s="127"/>
      <c r="E540" s="120"/>
      <c r="F540"/>
      <c r="G540"/>
      <c r="H540"/>
      <c r="I540"/>
      <c r="J540" s="129"/>
      <c r="K540"/>
      <c r="L540"/>
      <c r="M540"/>
      <c r="N540"/>
      <c r="O540"/>
      <c r="P540"/>
      <c r="Q540"/>
      <c r="R540"/>
      <c r="S540"/>
      <c r="T540"/>
      <c r="U540"/>
      <c r="V540"/>
      <c r="W540" s="130"/>
      <c r="X540" s="129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  <c r="IH540"/>
      <c r="II540"/>
      <c r="IJ540"/>
      <c r="IK540"/>
      <c r="IL540"/>
      <c r="IM540"/>
      <c r="IN540"/>
      <c r="IO540"/>
      <c r="IP540"/>
      <c r="IQ540"/>
      <c r="IR540"/>
      <c r="IS540"/>
      <c r="IT540"/>
      <c r="IU540"/>
      <c r="IV540"/>
    </row>
    <row r="541" spans="1:256" ht="12.75">
      <c r="A541" s="120"/>
      <c r="B541" s="120"/>
      <c r="C541" s="120"/>
      <c r="D541" s="127"/>
      <c r="E541" s="120"/>
      <c r="F541"/>
      <c r="G541"/>
      <c r="H541"/>
      <c r="I541"/>
      <c r="J541" s="129"/>
      <c r="K541"/>
      <c r="L541"/>
      <c r="M541"/>
      <c r="N541"/>
      <c r="O541"/>
      <c r="P541"/>
      <c r="Q541"/>
      <c r="R541"/>
      <c r="S541"/>
      <c r="T541"/>
      <c r="U541"/>
      <c r="V541"/>
      <c r="W541" s="130"/>
      <c r="X541" s="129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  <c r="IP541"/>
      <c r="IQ541"/>
      <c r="IR541"/>
      <c r="IS541"/>
      <c r="IT541"/>
      <c r="IU541"/>
      <c r="IV541"/>
    </row>
    <row r="542" spans="1:256" ht="12.75">
      <c r="A542" s="120"/>
      <c r="B542" s="120"/>
      <c r="C542" s="120"/>
      <c r="D542" s="127"/>
      <c r="E542" s="120"/>
      <c r="F542"/>
      <c r="G542"/>
      <c r="H542"/>
      <c r="I542"/>
      <c r="J542" s="129"/>
      <c r="K542"/>
      <c r="L542"/>
      <c r="M542"/>
      <c r="N542"/>
      <c r="O542"/>
      <c r="P542"/>
      <c r="Q542"/>
      <c r="R542"/>
      <c r="S542"/>
      <c r="T542"/>
      <c r="U542"/>
      <c r="V542"/>
      <c r="W542" s="130"/>
      <c r="X542" s="129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</row>
    <row r="543" spans="1:256" ht="12.75">
      <c r="A543" s="120"/>
      <c r="B543" s="120"/>
      <c r="C543" s="120"/>
      <c r="D543" s="127"/>
      <c r="E543" s="120"/>
      <c r="F543"/>
      <c r="G543"/>
      <c r="H543"/>
      <c r="I543"/>
      <c r="J543" s="129"/>
      <c r="K543"/>
      <c r="L543"/>
      <c r="M543"/>
      <c r="N543"/>
      <c r="O543"/>
      <c r="P543"/>
      <c r="Q543"/>
      <c r="R543"/>
      <c r="S543"/>
      <c r="T543"/>
      <c r="U543"/>
      <c r="V543"/>
      <c r="W543" s="130"/>
      <c r="X543" s="129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</row>
    <row r="544" spans="1:256" ht="12.75">
      <c r="A544" s="120"/>
      <c r="B544" s="120"/>
      <c r="C544" s="120"/>
      <c r="D544" s="127"/>
      <c r="E544" s="120"/>
      <c r="F544"/>
      <c r="G544"/>
      <c r="H544"/>
      <c r="I544"/>
      <c r="J544" s="129"/>
      <c r="K544"/>
      <c r="L544"/>
      <c r="M544"/>
      <c r="N544"/>
      <c r="O544"/>
      <c r="P544"/>
      <c r="Q544"/>
      <c r="R544"/>
      <c r="S544"/>
      <c r="T544"/>
      <c r="U544"/>
      <c r="V544"/>
      <c r="W544" s="130"/>
      <c r="X544" s="129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  <c r="IJ544"/>
      <c r="IK544"/>
      <c r="IL544"/>
      <c r="IM544"/>
      <c r="IN544"/>
      <c r="IO544"/>
      <c r="IP544"/>
      <c r="IQ544"/>
      <c r="IR544"/>
      <c r="IS544"/>
      <c r="IT544"/>
      <c r="IU544"/>
      <c r="IV544"/>
    </row>
    <row r="545" spans="1:256" ht="12.75">
      <c r="A545" s="120"/>
      <c r="B545" s="120"/>
      <c r="C545" s="120"/>
      <c r="D545" s="127"/>
      <c r="E545" s="120"/>
      <c r="F545"/>
      <c r="G545"/>
      <c r="H545"/>
      <c r="I545"/>
      <c r="J545" s="129"/>
      <c r="K545"/>
      <c r="L545"/>
      <c r="M545"/>
      <c r="N545"/>
      <c r="O545"/>
      <c r="P545"/>
      <c r="Q545"/>
      <c r="R545"/>
      <c r="S545"/>
      <c r="T545"/>
      <c r="U545"/>
      <c r="V545"/>
      <c r="W545" s="130"/>
      <c r="X545" s="129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  <c r="IJ545"/>
      <c r="IK545"/>
      <c r="IL545"/>
      <c r="IM545"/>
      <c r="IN545"/>
      <c r="IO545"/>
      <c r="IP545"/>
      <c r="IQ545"/>
      <c r="IR545"/>
      <c r="IS545"/>
      <c r="IT545"/>
      <c r="IU545"/>
      <c r="IV545"/>
    </row>
    <row r="546" spans="1:256" ht="12.75">
      <c r="A546" s="120"/>
      <c r="B546" s="120"/>
      <c r="C546" s="120"/>
      <c r="D546" s="127"/>
      <c r="E546" s="120"/>
      <c r="F546"/>
      <c r="G546"/>
      <c r="H546"/>
      <c r="I546"/>
      <c r="J546" s="129"/>
      <c r="K546"/>
      <c r="L546"/>
      <c r="M546"/>
      <c r="N546"/>
      <c r="O546"/>
      <c r="P546"/>
      <c r="Q546"/>
      <c r="R546"/>
      <c r="S546"/>
      <c r="T546"/>
      <c r="U546"/>
      <c r="V546"/>
      <c r="W546" s="130"/>
      <c r="X546" s="129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  <c r="IF546"/>
      <c r="IG546"/>
      <c r="IH546"/>
      <c r="II546"/>
      <c r="IJ546"/>
      <c r="IK546"/>
      <c r="IL546"/>
      <c r="IM546"/>
      <c r="IN546"/>
      <c r="IO546"/>
      <c r="IP546"/>
      <c r="IQ546"/>
      <c r="IR546"/>
      <c r="IS546"/>
      <c r="IT546"/>
      <c r="IU546"/>
      <c r="IV546"/>
    </row>
    <row r="547" spans="1:256" ht="12.75">
      <c r="A547" s="120"/>
      <c r="B547" s="120"/>
      <c r="C547" s="120"/>
      <c r="D547" s="127"/>
      <c r="E547" s="120"/>
      <c r="F547"/>
      <c r="G547"/>
      <c r="H547"/>
      <c r="I547"/>
      <c r="J547" s="129"/>
      <c r="K547"/>
      <c r="L547"/>
      <c r="M547"/>
      <c r="N547"/>
      <c r="O547"/>
      <c r="P547"/>
      <c r="Q547"/>
      <c r="R547"/>
      <c r="S547"/>
      <c r="T547"/>
      <c r="U547"/>
      <c r="V547"/>
      <c r="W547" s="130"/>
      <c r="X547" s="129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</row>
    <row r="548" spans="1:256" ht="12.75">
      <c r="A548" s="120"/>
      <c r="B548" s="120"/>
      <c r="C548" s="120"/>
      <c r="D548" s="127"/>
      <c r="E548" s="120"/>
      <c r="F548"/>
      <c r="G548"/>
      <c r="H548"/>
      <c r="I548"/>
      <c r="J548" s="129"/>
      <c r="K548"/>
      <c r="L548"/>
      <c r="M548"/>
      <c r="N548"/>
      <c r="O548"/>
      <c r="P548"/>
      <c r="Q548"/>
      <c r="R548"/>
      <c r="S548"/>
      <c r="T548"/>
      <c r="U548"/>
      <c r="V548"/>
      <c r="W548" s="130"/>
      <c r="X548" s="129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</row>
    <row r="549" spans="1:256" ht="12.75">
      <c r="A549" s="120"/>
      <c r="B549" s="120"/>
      <c r="C549" s="120"/>
      <c r="D549" s="127"/>
      <c r="E549" s="120"/>
      <c r="F549"/>
      <c r="G549"/>
      <c r="H549"/>
      <c r="I549"/>
      <c r="J549" s="129"/>
      <c r="K549"/>
      <c r="L549"/>
      <c r="M549"/>
      <c r="N549"/>
      <c r="O549"/>
      <c r="P549"/>
      <c r="Q549"/>
      <c r="R549"/>
      <c r="S549"/>
      <c r="T549"/>
      <c r="U549"/>
      <c r="V549"/>
      <c r="W549" s="130"/>
      <c r="X549" s="12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</row>
    <row r="550" spans="1:256" ht="12.75">
      <c r="A550" s="120"/>
      <c r="B550" s="120"/>
      <c r="C550" s="120"/>
      <c r="D550" s="127"/>
      <c r="E550" s="120"/>
      <c r="F550"/>
      <c r="G550"/>
      <c r="H550"/>
      <c r="I550"/>
      <c r="J550" s="129"/>
      <c r="K550"/>
      <c r="L550"/>
      <c r="M550"/>
      <c r="N550"/>
      <c r="O550"/>
      <c r="P550"/>
      <c r="Q550"/>
      <c r="R550"/>
      <c r="S550"/>
      <c r="T550"/>
      <c r="U550"/>
      <c r="V550"/>
      <c r="W550" s="130"/>
      <c r="X550" s="129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</row>
    <row r="551" spans="1:256" ht="12.75">
      <c r="A551" s="120"/>
      <c r="B551" s="120"/>
      <c r="C551" s="120"/>
      <c r="D551" s="127"/>
      <c r="E551" s="120"/>
      <c r="F551"/>
      <c r="G551"/>
      <c r="H551"/>
      <c r="I551"/>
      <c r="J551" s="129"/>
      <c r="K551"/>
      <c r="L551"/>
      <c r="M551"/>
      <c r="N551"/>
      <c r="O551"/>
      <c r="P551"/>
      <c r="Q551"/>
      <c r="R551"/>
      <c r="S551"/>
      <c r="T551"/>
      <c r="U551"/>
      <c r="V551"/>
      <c r="W551" s="130"/>
      <c r="X551" s="129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  <c r="IP551"/>
      <c r="IQ551"/>
      <c r="IR551"/>
      <c r="IS551"/>
      <c r="IT551"/>
      <c r="IU551"/>
      <c r="IV551"/>
    </row>
    <row r="552" spans="1:256" ht="12.75">
      <c r="A552" s="120"/>
      <c r="B552" s="120"/>
      <c r="C552" s="120"/>
      <c r="D552" s="127"/>
      <c r="E552" s="120"/>
      <c r="F552"/>
      <c r="G552"/>
      <c r="H552"/>
      <c r="I552"/>
      <c r="J552" s="129"/>
      <c r="K552"/>
      <c r="L552"/>
      <c r="M552"/>
      <c r="N552"/>
      <c r="O552"/>
      <c r="P552"/>
      <c r="Q552"/>
      <c r="R552"/>
      <c r="S552"/>
      <c r="T552"/>
      <c r="U552"/>
      <c r="V552"/>
      <c r="W552" s="130"/>
      <c r="X552" s="129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  <c r="IP552"/>
      <c r="IQ552"/>
      <c r="IR552"/>
      <c r="IS552"/>
      <c r="IT552"/>
      <c r="IU552"/>
      <c r="IV552"/>
    </row>
    <row r="553" spans="1:256" ht="12.75">
      <c r="A553" s="120"/>
      <c r="B553" s="120"/>
      <c r="C553" s="120"/>
      <c r="D553" s="127"/>
      <c r="E553" s="120"/>
      <c r="F553"/>
      <c r="G553"/>
      <c r="H553"/>
      <c r="I553"/>
      <c r="J553" s="129"/>
      <c r="K553"/>
      <c r="L553"/>
      <c r="M553"/>
      <c r="N553"/>
      <c r="O553"/>
      <c r="P553"/>
      <c r="Q553"/>
      <c r="R553"/>
      <c r="S553"/>
      <c r="T553"/>
      <c r="U553"/>
      <c r="V553"/>
      <c r="W553" s="130"/>
      <c r="X553" s="129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  <c r="IP553"/>
      <c r="IQ553"/>
      <c r="IR553"/>
      <c r="IS553"/>
      <c r="IT553"/>
      <c r="IU553"/>
      <c r="IV553"/>
    </row>
    <row r="554" spans="1:256" ht="12.75">
      <c r="A554" s="120"/>
      <c r="B554" s="120"/>
      <c r="C554" s="120"/>
      <c r="D554" s="127"/>
      <c r="E554" s="120"/>
      <c r="F554"/>
      <c r="G554"/>
      <c r="H554"/>
      <c r="I554"/>
      <c r="J554" s="129"/>
      <c r="K554"/>
      <c r="L554"/>
      <c r="M554"/>
      <c r="N554"/>
      <c r="O554"/>
      <c r="P554"/>
      <c r="Q554"/>
      <c r="R554"/>
      <c r="S554"/>
      <c r="T554"/>
      <c r="U554"/>
      <c r="V554"/>
      <c r="W554" s="130"/>
      <c r="X554" s="129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</row>
    <row r="555" spans="1:256" ht="12.75">
      <c r="A555" s="120"/>
      <c r="B555" s="120"/>
      <c r="C555" s="120"/>
      <c r="D555" s="127"/>
      <c r="E555" s="120"/>
      <c r="F555"/>
      <c r="G555"/>
      <c r="H555"/>
      <c r="I555"/>
      <c r="J555" s="129"/>
      <c r="K555"/>
      <c r="L555"/>
      <c r="M555"/>
      <c r="N555"/>
      <c r="O555"/>
      <c r="P555"/>
      <c r="Q555"/>
      <c r="R555"/>
      <c r="S555"/>
      <c r="T555"/>
      <c r="U555"/>
      <c r="V555"/>
      <c r="W555" s="130"/>
      <c r="X555" s="129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  <c r="IP555"/>
      <c r="IQ555"/>
      <c r="IR555"/>
      <c r="IS555"/>
      <c r="IT555"/>
      <c r="IU555"/>
      <c r="IV555"/>
    </row>
    <row r="556" spans="1:256" ht="12.75">
      <c r="A556" s="120"/>
      <c r="B556" s="120"/>
      <c r="C556" s="120"/>
      <c r="D556" s="127"/>
      <c r="E556" s="120"/>
      <c r="F556"/>
      <c r="G556"/>
      <c r="H556"/>
      <c r="I556"/>
      <c r="J556" s="129"/>
      <c r="K556"/>
      <c r="L556"/>
      <c r="M556"/>
      <c r="N556"/>
      <c r="O556"/>
      <c r="P556"/>
      <c r="Q556"/>
      <c r="R556"/>
      <c r="S556"/>
      <c r="T556"/>
      <c r="U556"/>
      <c r="V556"/>
      <c r="W556" s="130"/>
      <c r="X556" s="129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  <c r="IO556"/>
      <c r="IP556"/>
      <c r="IQ556"/>
      <c r="IR556"/>
      <c r="IS556"/>
      <c r="IT556"/>
      <c r="IU556"/>
      <c r="IV556"/>
    </row>
    <row r="557" spans="1:256" ht="12.75">
      <c r="A557" s="120"/>
      <c r="B557" s="120"/>
      <c r="C557" s="120"/>
      <c r="D557" s="127"/>
      <c r="E557" s="120"/>
      <c r="F557"/>
      <c r="G557"/>
      <c r="H557"/>
      <c r="I557"/>
      <c r="J557" s="129"/>
      <c r="K557"/>
      <c r="L557"/>
      <c r="M557"/>
      <c r="N557"/>
      <c r="O557"/>
      <c r="P557"/>
      <c r="Q557"/>
      <c r="R557"/>
      <c r="S557"/>
      <c r="T557"/>
      <c r="U557"/>
      <c r="V557"/>
      <c r="W557" s="130"/>
      <c r="X557" s="129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  <c r="IJ557"/>
      <c r="IK557"/>
      <c r="IL557"/>
      <c r="IM557"/>
      <c r="IN557"/>
      <c r="IO557"/>
      <c r="IP557"/>
      <c r="IQ557"/>
      <c r="IR557"/>
      <c r="IS557"/>
      <c r="IT557"/>
      <c r="IU557"/>
      <c r="IV557"/>
    </row>
    <row r="558" spans="1:256" ht="12.75">
      <c r="A558" s="120"/>
      <c r="B558" s="120"/>
      <c r="C558" s="120"/>
      <c r="D558" s="127"/>
      <c r="E558" s="120"/>
      <c r="F558"/>
      <c r="G558"/>
      <c r="H558"/>
      <c r="I558"/>
      <c r="J558" s="129"/>
      <c r="K558"/>
      <c r="L558"/>
      <c r="M558"/>
      <c r="N558"/>
      <c r="O558"/>
      <c r="P558"/>
      <c r="Q558"/>
      <c r="R558"/>
      <c r="S558"/>
      <c r="T558"/>
      <c r="U558"/>
      <c r="V558"/>
      <c r="W558" s="130"/>
      <c r="X558" s="129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  <c r="IP558"/>
      <c r="IQ558"/>
      <c r="IR558"/>
      <c r="IS558"/>
      <c r="IT558"/>
      <c r="IU558"/>
      <c r="IV558"/>
    </row>
    <row r="559" spans="1:256" ht="12.75">
      <c r="A559" s="120"/>
      <c r="B559" s="120"/>
      <c r="C559" s="120"/>
      <c r="D559" s="127"/>
      <c r="E559" s="120"/>
      <c r="F559"/>
      <c r="G559"/>
      <c r="H559"/>
      <c r="I559"/>
      <c r="J559" s="129"/>
      <c r="K559"/>
      <c r="L559"/>
      <c r="M559"/>
      <c r="N559"/>
      <c r="O559"/>
      <c r="P559"/>
      <c r="Q559"/>
      <c r="R559"/>
      <c r="S559"/>
      <c r="T559"/>
      <c r="U559"/>
      <c r="V559"/>
      <c r="W559" s="130"/>
      <c r="X559" s="12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  <c r="IO559"/>
      <c r="IP559"/>
      <c r="IQ559"/>
      <c r="IR559"/>
      <c r="IS559"/>
      <c r="IT559"/>
      <c r="IU559"/>
      <c r="IV559"/>
    </row>
    <row r="560" spans="1:256" ht="12.75">
      <c r="A560" s="120"/>
      <c r="B560" s="120"/>
      <c r="C560" s="120"/>
      <c r="D560" s="127"/>
      <c r="E560" s="120"/>
      <c r="F560"/>
      <c r="G560"/>
      <c r="H560"/>
      <c r="I560"/>
      <c r="J560" s="129"/>
      <c r="K560"/>
      <c r="L560"/>
      <c r="M560"/>
      <c r="N560"/>
      <c r="O560"/>
      <c r="P560"/>
      <c r="Q560"/>
      <c r="R560"/>
      <c r="S560"/>
      <c r="T560"/>
      <c r="U560"/>
      <c r="V560"/>
      <c r="W560" s="130"/>
      <c r="X560" s="129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  <c r="IO560"/>
      <c r="IP560"/>
      <c r="IQ560"/>
      <c r="IR560"/>
      <c r="IS560"/>
      <c r="IT560"/>
      <c r="IU560"/>
      <c r="IV560"/>
    </row>
    <row r="561" spans="1:256" ht="12.75">
      <c r="A561" s="120"/>
      <c r="B561" s="120"/>
      <c r="C561" s="120"/>
      <c r="D561" s="127"/>
      <c r="E561" s="120"/>
      <c r="F561"/>
      <c r="G561"/>
      <c r="H561"/>
      <c r="I561"/>
      <c r="J561" s="129"/>
      <c r="K561"/>
      <c r="L561"/>
      <c r="M561"/>
      <c r="N561"/>
      <c r="O561"/>
      <c r="P561"/>
      <c r="Q561"/>
      <c r="R561"/>
      <c r="S561"/>
      <c r="T561"/>
      <c r="U561"/>
      <c r="V561"/>
      <c r="W561" s="130"/>
      <c r="X561" s="129"/>
      <c r="Y561"/>
      <c r="Z561"/>
      <c r="AA561"/>
      <c r="AB561" s="131" t="s">
        <v>49</v>
      </c>
      <c r="AC561" s="131" t="s">
        <v>50</v>
      </c>
      <c r="AD561" s="131" t="s">
        <v>51</v>
      </c>
      <c r="AE561" s="131" t="s">
        <v>52</v>
      </c>
      <c r="AF561" s="131" t="s">
        <v>53</v>
      </c>
      <c r="AG561" s="131"/>
      <c r="AH561" s="131" t="s">
        <v>46</v>
      </c>
      <c r="AI561" s="131" t="s">
        <v>47</v>
      </c>
      <c r="AJ561" s="131" t="s">
        <v>48</v>
      </c>
      <c r="AK561" s="131" t="s">
        <v>49</v>
      </c>
      <c r="AL561" s="131" t="s">
        <v>50</v>
      </c>
      <c r="AM561" s="131" t="s">
        <v>51</v>
      </c>
      <c r="AN561" s="131" t="s">
        <v>52</v>
      </c>
      <c r="AO561" s="131" t="s">
        <v>53</v>
      </c>
      <c r="AP561" s="131"/>
      <c r="AQ561" s="131" t="s">
        <v>54</v>
      </c>
      <c r="AR561" s="131" t="s">
        <v>55</v>
      </c>
      <c r="AS561" s="131" t="s">
        <v>56</v>
      </c>
      <c r="AT561" s="131" t="s">
        <v>57</v>
      </c>
      <c r="AU561" s="131" t="s">
        <v>58</v>
      </c>
      <c r="AV561" s="131" t="s">
        <v>59</v>
      </c>
      <c r="AW561" s="131" t="s">
        <v>60</v>
      </c>
      <c r="AX561" s="131" t="s">
        <v>61</v>
      </c>
      <c r="AY561" s="13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  <c r="IJ561"/>
      <c r="IK561"/>
      <c r="IL561"/>
      <c r="IM561"/>
      <c r="IN561"/>
      <c r="IO561"/>
      <c r="IP561"/>
      <c r="IQ561"/>
      <c r="IR561"/>
      <c r="IS561"/>
      <c r="IT561"/>
      <c r="IU561"/>
      <c r="IV561"/>
    </row>
    <row r="562" spans="1:256" ht="12.75">
      <c r="A562" s="120"/>
      <c r="B562" s="120"/>
      <c r="C562" s="120"/>
      <c r="D562" s="127"/>
      <c r="E562" s="120"/>
      <c r="F562"/>
      <c r="G562"/>
      <c r="H562"/>
      <c r="I562"/>
      <c r="J562" s="129"/>
      <c r="K562"/>
      <c r="L562"/>
      <c r="M562"/>
      <c r="N562"/>
      <c r="O562"/>
      <c r="P562"/>
      <c r="Q562"/>
      <c r="R562"/>
      <c r="S562"/>
      <c r="T562"/>
      <c r="U562"/>
      <c r="V562"/>
      <c r="W562" s="130"/>
      <c r="X562" s="129"/>
      <c r="Y562"/>
      <c r="Z562"/>
      <c r="AA562"/>
      <c r="AB562" s="132">
        <v>145</v>
      </c>
      <c r="AC562" s="132">
        <v>160</v>
      </c>
      <c r="AD562" s="132">
        <v>170</v>
      </c>
      <c r="AE562" s="132">
        <v>180</v>
      </c>
      <c r="AF562" s="132">
        <v>190</v>
      </c>
      <c r="AG562" s="132"/>
      <c r="AH562" s="132">
        <v>100</v>
      </c>
      <c r="AI562" s="132">
        <v>115</v>
      </c>
      <c r="AJ562" s="132">
        <v>130</v>
      </c>
      <c r="AK562" s="132">
        <v>145</v>
      </c>
      <c r="AL562" s="132">
        <v>160</v>
      </c>
      <c r="AM562" s="132">
        <v>170</v>
      </c>
      <c r="AN562" s="132">
        <v>180</v>
      </c>
      <c r="AO562" s="132">
        <v>190</v>
      </c>
      <c r="AP562" s="132"/>
      <c r="AQ562" s="132">
        <v>115</v>
      </c>
      <c r="AR562" s="132">
        <v>135</v>
      </c>
      <c r="AS562" s="132">
        <v>150</v>
      </c>
      <c r="AT562" s="132">
        <v>165</v>
      </c>
      <c r="AU562" s="132">
        <v>180</v>
      </c>
      <c r="AV562" s="132">
        <v>190</v>
      </c>
      <c r="AW562" s="132">
        <v>200</v>
      </c>
      <c r="AX562" s="132">
        <v>210</v>
      </c>
      <c r="AY562" s="13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  <c r="IP562"/>
      <c r="IQ562"/>
      <c r="IR562"/>
      <c r="IS562"/>
      <c r="IT562"/>
      <c r="IU562"/>
      <c r="IV562"/>
    </row>
    <row r="563" spans="1:256" ht="12.75">
      <c r="A563" s="120"/>
      <c r="B563" s="120"/>
      <c r="C563" s="120"/>
      <c r="D563" s="127"/>
      <c r="E563" s="120"/>
      <c r="F563"/>
      <c r="G563"/>
      <c r="H563"/>
      <c r="I563"/>
      <c r="J563" s="129"/>
      <c r="K563"/>
      <c r="L563"/>
      <c r="M563"/>
      <c r="N563"/>
      <c r="O563"/>
      <c r="P563"/>
      <c r="Q563"/>
      <c r="R563"/>
      <c r="S563"/>
      <c r="T563"/>
      <c r="U563"/>
      <c r="V563"/>
      <c r="W563" s="130"/>
      <c r="X563" s="129"/>
      <c r="Y563"/>
      <c r="Z563"/>
      <c r="AA563"/>
      <c r="AB563" s="132">
        <v>165</v>
      </c>
      <c r="AC563" s="132">
        <v>180</v>
      </c>
      <c r="AD563" s="132">
        <v>190</v>
      </c>
      <c r="AE563" s="132">
        <v>200</v>
      </c>
      <c r="AF563" s="132">
        <v>210</v>
      </c>
      <c r="AG563" s="132"/>
      <c r="AH563" s="132">
        <v>115</v>
      </c>
      <c r="AI563" s="132">
        <v>135</v>
      </c>
      <c r="AJ563" s="132">
        <v>150</v>
      </c>
      <c r="AK563" s="132">
        <v>165</v>
      </c>
      <c r="AL563" s="132">
        <v>180</v>
      </c>
      <c r="AM563" s="132">
        <v>190</v>
      </c>
      <c r="AN563" s="132">
        <v>200</v>
      </c>
      <c r="AO563" s="132">
        <v>210</v>
      </c>
      <c r="AP563" s="132"/>
      <c r="AQ563" s="132">
        <v>130</v>
      </c>
      <c r="AR563" s="132">
        <v>150</v>
      </c>
      <c r="AS563" s="132">
        <v>165</v>
      </c>
      <c r="AT563" s="132">
        <v>185</v>
      </c>
      <c r="AU563" s="132">
        <v>200</v>
      </c>
      <c r="AV563" s="132">
        <v>210</v>
      </c>
      <c r="AW563" s="132">
        <v>220</v>
      </c>
      <c r="AX563" s="132">
        <v>230</v>
      </c>
      <c r="AY563" s="132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  <c r="IJ563"/>
      <c r="IK563"/>
      <c r="IL563"/>
      <c r="IM563"/>
      <c r="IN563"/>
      <c r="IO563"/>
      <c r="IP563"/>
      <c r="IQ563"/>
      <c r="IR563"/>
      <c r="IS563"/>
      <c r="IT563"/>
      <c r="IU563"/>
      <c r="IV563"/>
    </row>
    <row r="564" spans="1:256" ht="12.75">
      <c r="A564" s="120"/>
      <c r="B564" s="120"/>
      <c r="C564" s="120"/>
      <c r="D564" s="127"/>
      <c r="E564" s="120"/>
      <c r="F564"/>
      <c r="G564"/>
      <c r="H564"/>
      <c r="I564"/>
      <c r="J564" s="129"/>
      <c r="K564"/>
      <c r="L564"/>
      <c r="M564"/>
      <c r="N564"/>
      <c r="O564"/>
      <c r="P564"/>
      <c r="Q564"/>
      <c r="R564"/>
      <c r="S564"/>
      <c r="T564"/>
      <c r="U564"/>
      <c r="V564"/>
      <c r="W564" s="130"/>
      <c r="X564" s="129"/>
      <c r="Y564"/>
      <c r="Z564"/>
      <c r="AA564"/>
      <c r="AB564" s="132">
        <v>185</v>
      </c>
      <c r="AC564" s="132">
        <v>200</v>
      </c>
      <c r="AD564" s="132">
        <v>210</v>
      </c>
      <c r="AE564" s="132">
        <v>220</v>
      </c>
      <c r="AF564" s="132">
        <v>230</v>
      </c>
      <c r="AG564" s="132"/>
      <c r="AH564" s="132">
        <v>130</v>
      </c>
      <c r="AI564" s="132">
        <v>150</v>
      </c>
      <c r="AJ564" s="132">
        <v>165</v>
      </c>
      <c r="AK564" s="132">
        <v>185</v>
      </c>
      <c r="AL564" s="132">
        <v>200</v>
      </c>
      <c r="AM564" s="132">
        <v>210</v>
      </c>
      <c r="AN564" s="132">
        <v>220</v>
      </c>
      <c r="AO564" s="132">
        <v>230</v>
      </c>
      <c r="AP564" s="132"/>
      <c r="AQ564" s="132">
        <v>145</v>
      </c>
      <c r="AR564" s="132">
        <v>165</v>
      </c>
      <c r="AS564" s="132">
        <v>180</v>
      </c>
      <c r="AT564" s="132">
        <v>200</v>
      </c>
      <c r="AU564" s="132">
        <v>220</v>
      </c>
      <c r="AV564" s="132">
        <v>230</v>
      </c>
      <c r="AW564" s="132">
        <v>240</v>
      </c>
      <c r="AX564" s="132">
        <v>250</v>
      </c>
      <c r="AY564" s="132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  <c r="IJ564"/>
      <c r="IK564"/>
      <c r="IL564"/>
      <c r="IM564"/>
      <c r="IN564"/>
      <c r="IO564"/>
      <c r="IP564"/>
      <c r="IQ564"/>
      <c r="IR564"/>
      <c r="IS564"/>
      <c r="IT564"/>
      <c r="IU564"/>
      <c r="IV564"/>
    </row>
    <row r="565" spans="1:256" ht="12.75">
      <c r="A565" s="120"/>
      <c r="B565" s="120"/>
      <c r="C565" s="120"/>
      <c r="D565" s="127"/>
      <c r="E565" s="120"/>
      <c r="F565"/>
      <c r="G565"/>
      <c r="H565"/>
      <c r="I565"/>
      <c r="J565" s="129"/>
      <c r="K565"/>
      <c r="L565"/>
      <c r="M565"/>
      <c r="N565"/>
      <c r="O565"/>
      <c r="P565"/>
      <c r="Q565"/>
      <c r="R565"/>
      <c r="S565"/>
      <c r="T565"/>
      <c r="U565"/>
      <c r="V565"/>
      <c r="W565" s="130"/>
      <c r="X565" s="129"/>
      <c r="Y565"/>
      <c r="Z565"/>
      <c r="AA565"/>
      <c r="AB565" s="132">
        <v>200</v>
      </c>
      <c r="AC565" s="132">
        <v>220</v>
      </c>
      <c r="AD565" s="132">
        <v>230</v>
      </c>
      <c r="AE565" s="132">
        <v>240</v>
      </c>
      <c r="AF565" s="132">
        <v>250</v>
      </c>
      <c r="AG565" s="132"/>
      <c r="AH565" s="132">
        <v>145</v>
      </c>
      <c r="AI565" s="132">
        <v>165</v>
      </c>
      <c r="AJ565" s="132">
        <v>180</v>
      </c>
      <c r="AK565" s="132">
        <v>200</v>
      </c>
      <c r="AL565" s="132">
        <v>220</v>
      </c>
      <c r="AM565" s="132">
        <v>230</v>
      </c>
      <c r="AN565" s="132">
        <v>240</v>
      </c>
      <c r="AO565" s="132">
        <v>250</v>
      </c>
      <c r="AP565" s="132"/>
      <c r="AQ565" s="132">
        <v>175</v>
      </c>
      <c r="AR565" s="132">
        <v>195</v>
      </c>
      <c r="AS565" s="132">
        <v>215</v>
      </c>
      <c r="AT565" s="132">
        <v>235</v>
      </c>
      <c r="AU565" s="132">
        <v>250</v>
      </c>
      <c r="AV565" s="132">
        <v>260</v>
      </c>
      <c r="AW565" s="132">
        <v>275</v>
      </c>
      <c r="AX565" s="132">
        <v>280</v>
      </c>
      <c r="AY565" s="132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  <c r="IF565"/>
      <c r="IG565"/>
      <c r="IH565"/>
      <c r="II565"/>
      <c r="IJ565"/>
      <c r="IK565"/>
      <c r="IL565"/>
      <c r="IM565"/>
      <c r="IN565"/>
      <c r="IO565"/>
      <c r="IP565"/>
      <c r="IQ565"/>
      <c r="IR565"/>
      <c r="IS565"/>
      <c r="IT565"/>
      <c r="IU565"/>
      <c r="IV565"/>
    </row>
    <row r="566" spans="1:256" ht="12.75">
      <c r="A566" s="120"/>
      <c r="B566" s="120"/>
      <c r="C566" s="120"/>
      <c r="D566" s="127"/>
      <c r="E566" s="120"/>
      <c r="F566"/>
      <c r="G566"/>
      <c r="H566"/>
      <c r="I566"/>
      <c r="J566" s="129"/>
      <c r="K566"/>
      <c r="L566"/>
      <c r="M566"/>
      <c r="N566"/>
      <c r="O566"/>
      <c r="P566"/>
      <c r="Q566"/>
      <c r="R566"/>
      <c r="S566"/>
      <c r="T566"/>
      <c r="U566"/>
      <c r="V566"/>
      <c r="W566" s="130"/>
      <c r="X566" s="129"/>
      <c r="Y566"/>
      <c r="Z566"/>
      <c r="AA566"/>
      <c r="AB566" s="132">
        <v>235</v>
      </c>
      <c r="AC566" s="132">
        <v>250</v>
      </c>
      <c r="AD566" s="132">
        <v>260</v>
      </c>
      <c r="AE566" s="132">
        <v>275</v>
      </c>
      <c r="AF566" s="132">
        <v>280</v>
      </c>
      <c r="AG566" s="132"/>
      <c r="AH566" s="132">
        <v>175</v>
      </c>
      <c r="AI566" s="132">
        <v>195</v>
      </c>
      <c r="AJ566" s="132">
        <v>215</v>
      </c>
      <c r="AK566" s="132">
        <v>235</v>
      </c>
      <c r="AL566" s="132">
        <v>250</v>
      </c>
      <c r="AM566" s="132">
        <v>260</v>
      </c>
      <c r="AN566" s="132">
        <v>275</v>
      </c>
      <c r="AO566" s="132">
        <v>280</v>
      </c>
      <c r="AP566" s="132"/>
      <c r="AQ566" s="132">
        <v>210</v>
      </c>
      <c r="AR566" s="132">
        <v>230</v>
      </c>
      <c r="AS566" s="132">
        <v>250</v>
      </c>
      <c r="AT566" s="132">
        <v>270</v>
      </c>
      <c r="AU566" s="132">
        <v>290</v>
      </c>
      <c r="AV566" s="132">
        <v>300</v>
      </c>
      <c r="AW566" s="132">
        <v>310</v>
      </c>
      <c r="AX566" s="132">
        <v>325</v>
      </c>
      <c r="AY566" s="132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  <c r="IH566"/>
      <c r="II566"/>
      <c r="IJ566"/>
      <c r="IK566"/>
      <c r="IL566"/>
      <c r="IM566"/>
      <c r="IN566"/>
      <c r="IO566"/>
      <c r="IP566"/>
      <c r="IQ566"/>
      <c r="IR566"/>
      <c r="IS566"/>
      <c r="IT566"/>
      <c r="IU566"/>
      <c r="IV566"/>
    </row>
    <row r="567" spans="1:256" ht="12.75">
      <c r="A567" s="120"/>
      <c r="B567" s="120"/>
      <c r="C567" s="120"/>
      <c r="D567" s="127"/>
      <c r="E567" s="120"/>
      <c r="F567"/>
      <c r="G567"/>
      <c r="H567"/>
      <c r="I567"/>
      <c r="J567" s="129"/>
      <c r="K567"/>
      <c r="L567"/>
      <c r="M567"/>
      <c r="N567"/>
      <c r="O567"/>
      <c r="P567"/>
      <c r="Q567"/>
      <c r="R567"/>
      <c r="S567"/>
      <c r="T567"/>
      <c r="U567"/>
      <c r="V567"/>
      <c r="W567" s="130"/>
      <c r="X567" s="129"/>
      <c r="Y567"/>
      <c r="Z567"/>
      <c r="AA567"/>
      <c r="AB567" s="132">
        <v>270</v>
      </c>
      <c r="AC567" s="132">
        <v>290</v>
      </c>
      <c r="AD567" s="132">
        <v>300</v>
      </c>
      <c r="AE567" s="132">
        <v>310</v>
      </c>
      <c r="AF567" s="132">
        <v>325</v>
      </c>
      <c r="AG567" s="132"/>
      <c r="AH567" s="132">
        <v>210</v>
      </c>
      <c r="AI567" s="132">
        <v>230</v>
      </c>
      <c r="AJ567" s="132">
        <v>250</v>
      </c>
      <c r="AK567" s="132">
        <v>270</v>
      </c>
      <c r="AL567" s="132">
        <v>290</v>
      </c>
      <c r="AM567" s="132">
        <v>300</v>
      </c>
      <c r="AN567" s="132">
        <v>310</v>
      </c>
      <c r="AO567" s="132">
        <v>325</v>
      </c>
      <c r="AP567" s="132"/>
      <c r="AQ567" s="132">
        <v>230</v>
      </c>
      <c r="AR567" s="132">
        <v>255</v>
      </c>
      <c r="AS567" s="132">
        <v>275</v>
      </c>
      <c r="AT567" s="132">
        <v>300</v>
      </c>
      <c r="AU567" s="132">
        <v>315</v>
      </c>
      <c r="AV567" s="132">
        <v>335</v>
      </c>
      <c r="AW567" s="132">
        <v>345</v>
      </c>
      <c r="AX567" s="132">
        <v>355</v>
      </c>
      <c r="AY567" s="132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  <c r="II567"/>
      <c r="IJ567"/>
      <c r="IK567"/>
      <c r="IL567"/>
      <c r="IM567"/>
      <c r="IN567"/>
      <c r="IO567"/>
      <c r="IP567"/>
      <c r="IQ567"/>
      <c r="IR567"/>
      <c r="IS567"/>
      <c r="IT567"/>
      <c r="IU567"/>
      <c r="IV567"/>
    </row>
    <row r="568" spans="1:256" ht="12.75">
      <c r="A568" s="120"/>
      <c r="B568" s="120"/>
      <c r="C568" s="120"/>
      <c r="D568" s="127"/>
      <c r="E568" s="120"/>
      <c r="F568"/>
      <c r="G568"/>
      <c r="H568"/>
      <c r="I568"/>
      <c r="J568" s="129"/>
      <c r="K568"/>
      <c r="L568"/>
      <c r="M568"/>
      <c r="N568"/>
      <c r="O568"/>
      <c r="P568"/>
      <c r="Q568"/>
      <c r="R568"/>
      <c r="S568"/>
      <c r="T568"/>
      <c r="U568"/>
      <c r="V568"/>
      <c r="W568" s="130"/>
      <c r="X568" s="129"/>
      <c r="Y568"/>
      <c r="Z568"/>
      <c r="AA568"/>
      <c r="AB568" s="132">
        <v>320</v>
      </c>
      <c r="AC568" s="132">
        <v>335</v>
      </c>
      <c r="AD568" s="132">
        <v>355</v>
      </c>
      <c r="AE568" s="132">
        <v>370</v>
      </c>
      <c r="AF568" s="132">
        <v>380</v>
      </c>
      <c r="AG568" s="132"/>
      <c r="AH568" s="132">
        <v>245</v>
      </c>
      <c r="AI568" s="132">
        <v>270</v>
      </c>
      <c r="AJ568" s="132">
        <v>295</v>
      </c>
      <c r="AK568" s="132">
        <v>320</v>
      </c>
      <c r="AL568" s="132">
        <v>335</v>
      </c>
      <c r="AM568" s="132">
        <v>355</v>
      </c>
      <c r="AN568" s="132">
        <v>370</v>
      </c>
      <c r="AO568" s="132">
        <v>380</v>
      </c>
      <c r="AP568" s="132"/>
      <c r="AQ568" s="132">
        <v>245</v>
      </c>
      <c r="AR568" s="132">
        <v>270</v>
      </c>
      <c r="AS568" s="132">
        <v>295</v>
      </c>
      <c r="AT568" s="132">
        <v>320</v>
      </c>
      <c r="AU568" s="132">
        <v>335</v>
      </c>
      <c r="AV568" s="132">
        <v>355</v>
      </c>
      <c r="AW568" s="132">
        <v>370</v>
      </c>
      <c r="AX568" s="132">
        <v>380</v>
      </c>
      <c r="AY568" s="132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  <c r="IP568"/>
      <c r="IQ568"/>
      <c r="IR568"/>
      <c r="IS568"/>
      <c r="IT568"/>
      <c r="IU568"/>
      <c r="IV568"/>
    </row>
  </sheetData>
  <sheetProtection selectLockedCells="1" selectUnlockedCells="1"/>
  <mergeCells count="8">
    <mergeCell ref="V4:W4"/>
    <mergeCell ref="H1:O1"/>
    <mergeCell ref="S1:V1"/>
    <mergeCell ref="G2:K2"/>
    <mergeCell ref="L2:N2"/>
    <mergeCell ref="O2:R2"/>
    <mergeCell ref="S2:T2"/>
    <mergeCell ref="V2:W2"/>
  </mergeCells>
  <conditionalFormatting sqref="E6 E8 E53:E55 E13 E28">
    <cfRule type="cellIs" priority="1" dxfId="10" operator="notBetween" stopIfTrue="1">
      <formula>1</formula>
      <formula>100000</formula>
    </cfRule>
  </conditionalFormatting>
  <conditionalFormatting sqref="A6 A8 A28 A49:A55"/>
  <conditionalFormatting sqref="K6 K8 K53:K55 K13 K28">
    <cfRule type="cellIs" priority="4" dxfId="647" operator="notEqual" stopIfTrue="1">
      <formula>"F"</formula>
    </cfRule>
  </conditionalFormatting>
  <conditionalFormatting sqref="L62:N65394 P6:R6 L6:N6 L8:N8 P8:R8 L3:N4 L53:N55 P53:R55 P13:R13 L13:N13 P28:R28 L28:N28">
    <cfRule type="cellIs" priority="5" dxfId="6" operator="lessThan" stopIfTrue="1">
      <formula>0</formula>
    </cfRule>
  </conditionalFormatting>
  <conditionalFormatting sqref="H62:H65394 H53:H55 H28">
    <cfRule type="cellIs" priority="6" dxfId="5" operator="between" stopIfTrue="1">
      <formula>1999</formula>
      <formula>2000</formula>
    </cfRule>
    <cfRule type="cellIs" priority="7" dxfId="4" operator="between" stopIfTrue="1">
      <formula>2003</formula>
      <formula>2020</formula>
    </cfRule>
    <cfRule type="cellIs" priority="8" dxfId="3" operator="between" stopIfTrue="1">
      <formula>1996</formula>
      <formula>1998</formula>
    </cfRule>
    <cfRule type="cellIs" priority="9" dxfId="0" operator="between" stopIfTrue="1">
      <formula>2001</formula>
      <formula>2002</formula>
    </cfRule>
    <cfRule type="cellIs" priority="10" dxfId="1" operator="lessThan" stopIfTrue="1">
      <formula>1996</formula>
    </cfRule>
  </conditionalFormatting>
  <conditionalFormatting sqref="L61:N61">
    <cfRule type="cellIs" priority="11" dxfId="6" operator="lessThan" stopIfTrue="1">
      <formula>0</formula>
    </cfRule>
  </conditionalFormatting>
  <conditionalFormatting sqref="J6 J8 J13">
    <cfRule type="cellIs" priority="12" dxfId="0" operator="between" stopIfTrue="1">
      <formula>2001</formula>
      <formula>2002</formula>
    </cfRule>
  </conditionalFormatting>
  <conditionalFormatting sqref="L2:N2">
    <cfRule type="cellIs" priority="13" dxfId="6" operator="lessThan" stopIfTrue="1">
      <formula>0</formula>
    </cfRule>
  </conditionalFormatting>
  <conditionalFormatting sqref="H1:H2">
    <cfRule type="cellIs" priority="14" dxfId="0" operator="between" stopIfTrue="1">
      <formula>2000</formula>
      <formula>2001</formula>
    </cfRule>
    <cfRule type="cellIs" priority="15" dxfId="4" operator="between" stopIfTrue="1">
      <formula>2002</formula>
      <formula>2020</formula>
    </cfRule>
    <cfRule type="cellIs" priority="16" dxfId="357" operator="between" stopIfTrue="1">
      <formula>1998</formula>
      <formula>1999</formula>
    </cfRule>
    <cfRule type="cellIs" priority="17" dxfId="356" operator="between" stopIfTrue="1">
      <formula>1995</formula>
      <formula>1997</formula>
    </cfRule>
    <cfRule type="cellIs" priority="18" dxfId="9" operator="lessThan" stopIfTrue="1">
      <formula>1995</formula>
    </cfRule>
  </conditionalFormatting>
  <conditionalFormatting sqref="W1:W2">
    <cfRule type="cellIs" priority="19" dxfId="6" operator="lessThan" stopIfTrue="1">
      <formula>0</formula>
    </cfRule>
  </conditionalFormatting>
  <conditionalFormatting sqref="H8 H13">
    <cfRule type="cellIs" priority="20" dxfId="5" operator="between" stopIfTrue="1">
      <formula>1999</formula>
      <formula>2000</formula>
    </cfRule>
    <cfRule type="cellIs" priority="21" dxfId="4" operator="between" stopIfTrue="1">
      <formula>2003</formula>
      <formula>2020</formula>
    </cfRule>
    <cfRule type="cellIs" priority="22" dxfId="3" operator="between" stopIfTrue="1">
      <formula>1996</formula>
      <formula>1998</formula>
    </cfRule>
    <cfRule type="cellIs" priority="23" dxfId="0" operator="between" stopIfTrue="1">
      <formula>2001</formula>
      <formula>2002</formula>
    </cfRule>
    <cfRule type="cellIs" priority="24" dxfId="1" operator="lessThan" stopIfTrue="1">
      <formula>1996</formula>
    </cfRule>
  </conditionalFormatting>
  <conditionalFormatting sqref="H6">
    <cfRule type="cellIs" priority="25" dxfId="5" operator="between" stopIfTrue="1">
      <formula>1999</formula>
      <formula>2000</formula>
    </cfRule>
    <cfRule type="cellIs" priority="26" dxfId="4" operator="between" stopIfTrue="1">
      <formula>2003</formula>
      <formula>2020</formula>
    </cfRule>
    <cfRule type="cellIs" priority="27" dxfId="3" operator="between" stopIfTrue="1">
      <formula>1996</formula>
      <formula>1998</formula>
    </cfRule>
    <cfRule type="cellIs" priority="28" dxfId="0" operator="between" stopIfTrue="1">
      <formula>2001</formula>
      <formula>2002</formula>
    </cfRule>
    <cfRule type="cellIs" priority="29" dxfId="1" operator="lessThan" stopIfTrue="1">
      <formula>1996</formula>
    </cfRule>
  </conditionalFormatting>
  <conditionalFormatting sqref="E9">
    <cfRule type="cellIs" priority="30" dxfId="10" operator="notBetween" stopIfTrue="1">
      <formula>1</formula>
      <formula>100000</formula>
    </cfRule>
  </conditionalFormatting>
  <conditionalFormatting sqref="A9"/>
  <conditionalFormatting sqref="K9">
    <cfRule type="cellIs" priority="33" dxfId="647" operator="notEqual" stopIfTrue="1">
      <formula>"F"</formula>
    </cfRule>
  </conditionalFormatting>
  <conditionalFormatting sqref="L9:N9 P9:R9">
    <cfRule type="cellIs" priority="34" dxfId="6" operator="lessThan" stopIfTrue="1">
      <formula>0</formula>
    </cfRule>
  </conditionalFormatting>
  <conditionalFormatting sqref="H9">
    <cfRule type="cellIs" priority="35" dxfId="5" operator="between" stopIfTrue="1">
      <formula>1999</formula>
      <formula>2000</formula>
    </cfRule>
    <cfRule type="cellIs" priority="36" dxfId="4" operator="between" stopIfTrue="1">
      <formula>2003</formula>
      <formula>2020</formula>
    </cfRule>
    <cfRule type="cellIs" priority="37" dxfId="3" operator="between" stopIfTrue="1">
      <formula>1996</formula>
      <formula>1998</formula>
    </cfRule>
    <cfRule type="cellIs" priority="38" dxfId="0" operator="between" stopIfTrue="1">
      <formula>2001</formula>
      <formula>2002</formula>
    </cfRule>
    <cfRule type="cellIs" priority="39" dxfId="1" operator="lessThan" stopIfTrue="1">
      <formula>1996</formula>
    </cfRule>
  </conditionalFormatting>
  <conditionalFormatting sqref="J9">
    <cfRule type="cellIs" priority="40" dxfId="0" operator="between" stopIfTrue="1">
      <formula>2001</formula>
      <formula>2002</formula>
    </cfRule>
  </conditionalFormatting>
  <conditionalFormatting sqref="E11">
    <cfRule type="cellIs" priority="41" dxfId="10" operator="notBetween" stopIfTrue="1">
      <formula>1</formula>
      <formula>100000</formula>
    </cfRule>
  </conditionalFormatting>
  <conditionalFormatting sqref="A11"/>
  <conditionalFormatting sqref="K11">
    <cfRule type="cellIs" priority="44" dxfId="647" operator="notEqual" stopIfTrue="1">
      <formula>"F"</formula>
    </cfRule>
  </conditionalFormatting>
  <conditionalFormatting sqref="L11 N11 P11:R11">
    <cfRule type="cellIs" priority="45" dxfId="6" operator="lessThan" stopIfTrue="1">
      <formula>0</formula>
    </cfRule>
  </conditionalFormatting>
  <conditionalFormatting sqref="J11">
    <cfRule type="cellIs" priority="46" dxfId="0" operator="between" stopIfTrue="1">
      <formula>2001</formula>
      <formula>2002</formula>
    </cfRule>
  </conditionalFormatting>
  <conditionalFormatting sqref="H11">
    <cfRule type="cellIs" priority="47" dxfId="5" operator="between" stopIfTrue="1">
      <formula>1999</formula>
      <formula>2000</formula>
    </cfRule>
    <cfRule type="cellIs" priority="48" dxfId="4" operator="between" stopIfTrue="1">
      <formula>2003</formula>
      <formula>2020</formula>
    </cfRule>
    <cfRule type="cellIs" priority="49" dxfId="3" operator="between" stopIfTrue="1">
      <formula>1996</formula>
      <formula>1998</formula>
    </cfRule>
    <cfRule type="cellIs" priority="50" dxfId="0" operator="between" stopIfTrue="1">
      <formula>2001</formula>
      <formula>2002</formula>
    </cfRule>
    <cfRule type="cellIs" priority="51" dxfId="1" operator="lessThan" stopIfTrue="1">
      <formula>1996</formula>
    </cfRule>
  </conditionalFormatting>
  <conditionalFormatting sqref="M11">
    <cfRule type="cellIs" priority="52" dxfId="6" operator="lessThan" stopIfTrue="1">
      <formula>0</formula>
    </cfRule>
  </conditionalFormatting>
  <conditionalFormatting sqref="A13"/>
  <conditionalFormatting sqref="E15:E16 E18">
    <cfRule type="cellIs" priority="55" dxfId="10" operator="notBetween" stopIfTrue="1">
      <formula>1</formula>
      <formula>100000</formula>
    </cfRule>
  </conditionalFormatting>
  <conditionalFormatting sqref="K15:K16 K18">
    <cfRule type="cellIs" priority="56" dxfId="647" operator="notEqual" stopIfTrue="1">
      <formula>"F"</formula>
    </cfRule>
  </conditionalFormatting>
  <conditionalFormatting sqref="L15:N16 P15:R16 P18:R18 L18:N18">
    <cfRule type="cellIs" priority="57" dxfId="6" operator="lessThan" stopIfTrue="1">
      <formula>0</formula>
    </cfRule>
  </conditionalFormatting>
  <conditionalFormatting sqref="J15:J16 J18">
    <cfRule type="cellIs" priority="58" dxfId="0" operator="between" stopIfTrue="1">
      <formula>2001</formula>
      <formula>2002</formula>
    </cfRule>
  </conditionalFormatting>
  <conditionalFormatting sqref="H15:H16 H18">
    <cfRule type="cellIs" priority="59" dxfId="5" operator="between" stopIfTrue="1">
      <formula>1999</formula>
      <formula>2000</formula>
    </cfRule>
    <cfRule type="cellIs" priority="60" dxfId="4" operator="between" stopIfTrue="1">
      <formula>2003</formula>
      <formula>2020</formula>
    </cfRule>
    <cfRule type="cellIs" priority="61" dxfId="3" operator="between" stopIfTrue="1">
      <formula>1996</formula>
      <formula>1998</formula>
    </cfRule>
    <cfRule type="cellIs" priority="62" dxfId="0" operator="between" stopIfTrue="1">
      <formula>2001</formula>
      <formula>2002</formula>
    </cfRule>
    <cfRule type="cellIs" priority="63" dxfId="1" operator="lessThan" stopIfTrue="1">
      <formula>1996</formula>
    </cfRule>
  </conditionalFormatting>
  <conditionalFormatting sqref="A15:A16 A18"/>
  <conditionalFormatting sqref="E20">
    <cfRule type="cellIs" priority="66" dxfId="10" operator="notBetween" stopIfTrue="1">
      <formula>1</formula>
      <formula>100000</formula>
    </cfRule>
  </conditionalFormatting>
  <conditionalFormatting sqref="K20">
    <cfRule type="cellIs" priority="67" dxfId="647" operator="notEqual" stopIfTrue="1">
      <formula>"F"</formula>
    </cfRule>
  </conditionalFormatting>
  <conditionalFormatting sqref="L20:N20 P20:R20">
    <cfRule type="cellIs" priority="68" dxfId="6" operator="lessThan" stopIfTrue="1">
      <formula>0</formula>
    </cfRule>
  </conditionalFormatting>
  <conditionalFormatting sqref="J20">
    <cfRule type="cellIs" priority="69" dxfId="0" operator="between" stopIfTrue="1">
      <formula>2001</formula>
      <formula>2002</formula>
    </cfRule>
  </conditionalFormatting>
  <conditionalFormatting sqref="H20">
    <cfRule type="cellIs" priority="70" dxfId="5" operator="between" stopIfTrue="1">
      <formula>1999</formula>
      <formula>2000</formula>
    </cfRule>
    <cfRule type="cellIs" priority="71" dxfId="4" operator="between" stopIfTrue="1">
      <formula>2003</formula>
      <formula>2020</formula>
    </cfRule>
    <cfRule type="cellIs" priority="72" dxfId="3" operator="between" stopIfTrue="1">
      <formula>1996</formula>
      <formula>1998</formula>
    </cfRule>
    <cfRule type="cellIs" priority="73" dxfId="0" operator="between" stopIfTrue="1">
      <formula>2001</formula>
      <formula>2002</formula>
    </cfRule>
    <cfRule type="cellIs" priority="74" dxfId="1" operator="lessThan" stopIfTrue="1">
      <formula>1996</formula>
    </cfRule>
  </conditionalFormatting>
  <conditionalFormatting sqref="A20"/>
  <conditionalFormatting sqref="E30:E32">
    <cfRule type="cellIs" priority="77" dxfId="10" operator="notBetween" stopIfTrue="1">
      <formula>1</formula>
      <formula>100000</formula>
    </cfRule>
  </conditionalFormatting>
  <conditionalFormatting sqref="K30:K32">
    <cfRule type="cellIs" priority="78" dxfId="647" operator="notEqual" stopIfTrue="1">
      <formula>"F"</formula>
    </cfRule>
  </conditionalFormatting>
  <conditionalFormatting sqref="L30:N32 P30:R32">
    <cfRule type="cellIs" priority="79" dxfId="6" operator="lessThan" stopIfTrue="1">
      <formula>0</formula>
    </cfRule>
  </conditionalFormatting>
  <conditionalFormatting sqref="J30:J32">
    <cfRule type="cellIs" priority="80" dxfId="0" operator="between" stopIfTrue="1">
      <formula>2001</formula>
      <formula>2002</formula>
    </cfRule>
  </conditionalFormatting>
  <conditionalFormatting sqref="H30:H32">
    <cfRule type="cellIs" priority="81" dxfId="5" operator="between" stopIfTrue="1">
      <formula>1999</formula>
      <formula>2000</formula>
    </cfRule>
    <cfRule type="cellIs" priority="82" dxfId="4" operator="between" stopIfTrue="1">
      <formula>2003</formula>
      <formula>2020</formula>
    </cfRule>
    <cfRule type="cellIs" priority="83" dxfId="3" operator="between" stopIfTrue="1">
      <formula>1996</formula>
      <formula>1998</formula>
    </cfRule>
    <cfRule type="cellIs" priority="84" dxfId="0" operator="between" stopIfTrue="1">
      <formula>2001</formula>
      <formula>2002</formula>
    </cfRule>
    <cfRule type="cellIs" priority="85" dxfId="1" operator="lessThan" stopIfTrue="1">
      <formula>1996</formula>
    </cfRule>
  </conditionalFormatting>
  <conditionalFormatting sqref="A30:A32"/>
  <conditionalFormatting sqref="E22">
    <cfRule type="cellIs" priority="88" dxfId="10" operator="notBetween" stopIfTrue="1">
      <formula>1</formula>
      <formula>100000</formula>
    </cfRule>
  </conditionalFormatting>
  <conditionalFormatting sqref="K22">
    <cfRule type="cellIs" priority="89" dxfId="647" operator="notEqual" stopIfTrue="1">
      <formula>"F"</formula>
    </cfRule>
  </conditionalFormatting>
  <conditionalFormatting sqref="L22:N22">
    <cfRule type="cellIs" priority="90" dxfId="6" operator="lessThan" stopIfTrue="1">
      <formula>0</formula>
    </cfRule>
  </conditionalFormatting>
  <conditionalFormatting sqref="P22:R22">
    <cfRule type="cellIs" priority="91" dxfId="6" operator="lessThan" stopIfTrue="1">
      <formula>0</formula>
    </cfRule>
  </conditionalFormatting>
  <conditionalFormatting sqref="H22">
    <cfRule type="cellIs" priority="92" dxfId="5" operator="between" stopIfTrue="1">
      <formula>1999</formula>
      <formula>2000</formula>
    </cfRule>
    <cfRule type="cellIs" priority="93" dxfId="4" operator="between" stopIfTrue="1">
      <formula>2003</formula>
      <formula>2020</formula>
    </cfRule>
    <cfRule type="cellIs" priority="94" dxfId="3" operator="between" stopIfTrue="1">
      <formula>1996</formula>
      <formula>1998</formula>
    </cfRule>
    <cfRule type="cellIs" priority="95" dxfId="0" operator="between" stopIfTrue="1">
      <formula>2001</formula>
      <formula>2002</formula>
    </cfRule>
    <cfRule type="cellIs" priority="96" dxfId="1" operator="lessThan" stopIfTrue="1">
      <formula>1996</formula>
    </cfRule>
  </conditionalFormatting>
  <conditionalFormatting sqref="A22"/>
  <conditionalFormatting sqref="E26">
    <cfRule type="cellIs" priority="99" dxfId="10" operator="notBetween" stopIfTrue="1">
      <formula>1</formula>
      <formula>100000</formula>
    </cfRule>
  </conditionalFormatting>
  <conditionalFormatting sqref="K26">
    <cfRule type="cellIs" priority="100" dxfId="647" operator="notEqual" stopIfTrue="1">
      <formula>"F"</formula>
    </cfRule>
  </conditionalFormatting>
  <conditionalFormatting sqref="L26:N26">
    <cfRule type="cellIs" priority="101" dxfId="6" operator="lessThan" stopIfTrue="1">
      <formula>0</formula>
    </cfRule>
  </conditionalFormatting>
  <conditionalFormatting sqref="P26:R26">
    <cfRule type="cellIs" priority="102" dxfId="6" operator="lessThan" stopIfTrue="1">
      <formula>0</formula>
    </cfRule>
  </conditionalFormatting>
  <conditionalFormatting sqref="H26">
    <cfRule type="cellIs" priority="103" dxfId="5" operator="between" stopIfTrue="1">
      <formula>1999</formula>
      <formula>2000</formula>
    </cfRule>
    <cfRule type="cellIs" priority="104" dxfId="4" operator="between" stopIfTrue="1">
      <formula>2003</formula>
      <formula>2020</formula>
    </cfRule>
    <cfRule type="cellIs" priority="105" dxfId="3" operator="between" stopIfTrue="1">
      <formula>1996</formula>
      <formula>1998</formula>
    </cfRule>
    <cfRule type="cellIs" priority="106" dxfId="0" operator="between" stopIfTrue="1">
      <formula>2001</formula>
      <formula>2002</formula>
    </cfRule>
    <cfRule type="cellIs" priority="107" dxfId="1" operator="lessThan" stopIfTrue="1">
      <formula>1996</formula>
    </cfRule>
  </conditionalFormatting>
  <conditionalFormatting sqref="A26"/>
  <conditionalFormatting sqref="E24">
    <cfRule type="cellIs" priority="110" dxfId="10" operator="notBetween" stopIfTrue="1">
      <formula>1</formula>
      <formula>100000</formula>
    </cfRule>
  </conditionalFormatting>
  <conditionalFormatting sqref="K24">
    <cfRule type="cellIs" priority="111" dxfId="647" operator="notEqual" stopIfTrue="1">
      <formula>"F"</formula>
    </cfRule>
  </conditionalFormatting>
  <conditionalFormatting sqref="P24:R24 L24:N24">
    <cfRule type="cellIs" priority="112" dxfId="6" operator="lessThan" stopIfTrue="1">
      <formula>0</formula>
    </cfRule>
  </conditionalFormatting>
  <conditionalFormatting sqref="J24">
    <cfRule type="cellIs" priority="113" dxfId="0" operator="between" stopIfTrue="1">
      <formula>2001</formula>
      <formula>2002</formula>
    </cfRule>
  </conditionalFormatting>
  <conditionalFormatting sqref="H24">
    <cfRule type="cellIs" priority="114" dxfId="5" operator="between" stopIfTrue="1">
      <formula>1999</formula>
      <formula>2000</formula>
    </cfRule>
    <cfRule type="cellIs" priority="115" dxfId="4" operator="between" stopIfTrue="1">
      <formula>2003</formula>
      <formula>2020</formula>
    </cfRule>
    <cfRule type="cellIs" priority="116" dxfId="3" operator="between" stopIfTrue="1">
      <formula>1996</formula>
      <formula>1998</formula>
    </cfRule>
    <cfRule type="cellIs" priority="117" dxfId="0" operator="between" stopIfTrue="1">
      <formula>2001</formula>
      <formula>2002</formula>
    </cfRule>
    <cfRule type="cellIs" priority="118" dxfId="1" operator="lessThan" stopIfTrue="1">
      <formula>1996</formula>
    </cfRule>
  </conditionalFormatting>
  <conditionalFormatting sqref="A24"/>
  <conditionalFormatting sqref="E34:E35">
    <cfRule type="cellIs" priority="121" dxfId="10" operator="notBetween" stopIfTrue="1">
      <formula>1</formula>
      <formula>100000</formula>
    </cfRule>
  </conditionalFormatting>
  <conditionalFormatting sqref="K34:K35">
    <cfRule type="cellIs" priority="122" dxfId="647" operator="notEqual" stopIfTrue="1">
      <formula>"F"</formula>
    </cfRule>
  </conditionalFormatting>
  <conditionalFormatting sqref="P34:R35 L34:N35">
    <cfRule type="cellIs" priority="123" dxfId="6" operator="lessThan" stopIfTrue="1">
      <formula>0</formula>
    </cfRule>
  </conditionalFormatting>
  <conditionalFormatting sqref="J34:J35">
    <cfRule type="cellIs" priority="124" dxfId="0" operator="between" stopIfTrue="1">
      <formula>2001</formula>
      <formula>2002</formula>
    </cfRule>
  </conditionalFormatting>
  <conditionalFormatting sqref="H34:H35">
    <cfRule type="cellIs" priority="125" dxfId="5" operator="between" stopIfTrue="1">
      <formula>1999</formula>
      <formula>2000</formula>
    </cfRule>
    <cfRule type="cellIs" priority="126" dxfId="4" operator="between" stopIfTrue="1">
      <formula>2003</formula>
      <formula>2020</formula>
    </cfRule>
    <cfRule type="cellIs" priority="127" dxfId="3" operator="between" stopIfTrue="1">
      <formula>1996</formula>
      <formula>1998</formula>
    </cfRule>
    <cfRule type="cellIs" priority="128" dxfId="0" operator="between" stopIfTrue="1">
      <formula>2001</formula>
      <formula>2002</formula>
    </cfRule>
    <cfRule type="cellIs" priority="129" dxfId="1" operator="lessThan" stopIfTrue="1">
      <formula>1996</formula>
    </cfRule>
  </conditionalFormatting>
  <conditionalFormatting sqref="A34:A35"/>
  <conditionalFormatting sqref="E37:E40">
    <cfRule type="cellIs" priority="132" dxfId="10" operator="notBetween" stopIfTrue="1">
      <formula>1</formula>
      <formula>100000</formula>
    </cfRule>
  </conditionalFormatting>
  <conditionalFormatting sqref="K37:K40">
    <cfRule type="cellIs" priority="133" dxfId="647" operator="notEqual" stopIfTrue="1">
      <formula>"F"</formula>
    </cfRule>
  </conditionalFormatting>
  <conditionalFormatting sqref="P37:R40 L37:N40">
    <cfRule type="cellIs" priority="134" dxfId="6" operator="lessThan" stopIfTrue="1">
      <formula>0</formula>
    </cfRule>
  </conditionalFormatting>
  <conditionalFormatting sqref="J37:J40">
    <cfRule type="cellIs" priority="135" dxfId="0" operator="between" stopIfTrue="1">
      <formula>2001</formula>
      <formula>2002</formula>
    </cfRule>
  </conditionalFormatting>
  <conditionalFormatting sqref="H37:H40">
    <cfRule type="cellIs" priority="136" dxfId="5" operator="between" stopIfTrue="1">
      <formula>1999</formula>
      <formula>2000</formula>
    </cfRule>
    <cfRule type="cellIs" priority="137" dxfId="4" operator="between" stopIfTrue="1">
      <formula>2003</formula>
      <formula>2020</formula>
    </cfRule>
    <cfRule type="cellIs" priority="138" dxfId="3" operator="between" stopIfTrue="1">
      <formula>1996</formula>
      <formula>1998</formula>
    </cfRule>
    <cfRule type="cellIs" priority="139" dxfId="0" operator="between" stopIfTrue="1">
      <formula>2001</formula>
      <formula>2002</formula>
    </cfRule>
    <cfRule type="cellIs" priority="140" dxfId="1" operator="lessThan" stopIfTrue="1">
      <formula>1996</formula>
    </cfRule>
  </conditionalFormatting>
  <conditionalFormatting sqref="A37:A40"/>
  <conditionalFormatting sqref="E42:E47">
    <cfRule type="cellIs" priority="143" dxfId="10" operator="notBetween" stopIfTrue="1">
      <formula>1</formula>
      <formula>100000</formula>
    </cfRule>
  </conditionalFormatting>
  <conditionalFormatting sqref="A45:A47"/>
  <conditionalFormatting sqref="K42:K47">
    <cfRule type="cellIs" priority="146" dxfId="647" operator="notEqual" stopIfTrue="1">
      <formula>"F"</formula>
    </cfRule>
  </conditionalFormatting>
  <conditionalFormatting sqref="L42:N47">
    <cfRule type="cellIs" priority="147" dxfId="6" operator="lessThan" stopIfTrue="1">
      <formula>0</formula>
    </cfRule>
  </conditionalFormatting>
  <conditionalFormatting sqref="P42:R47">
    <cfRule type="cellIs" priority="148" dxfId="6" operator="lessThan" stopIfTrue="1">
      <formula>0</formula>
    </cfRule>
  </conditionalFormatting>
  <conditionalFormatting sqref="H42:H47">
    <cfRule type="cellIs" priority="149" dxfId="5" operator="between" stopIfTrue="1">
      <formula>1999</formula>
      <formula>2000</formula>
    </cfRule>
    <cfRule type="cellIs" priority="150" dxfId="4" operator="between" stopIfTrue="1">
      <formula>2003</formula>
      <formula>2020</formula>
    </cfRule>
    <cfRule type="cellIs" priority="151" dxfId="3" operator="between" stopIfTrue="1">
      <formula>1996</formula>
      <formula>1998</formula>
    </cfRule>
    <cfRule type="cellIs" priority="152" dxfId="0" operator="between" stopIfTrue="1">
      <formula>2001</formula>
      <formula>2002</formula>
    </cfRule>
    <cfRule type="cellIs" priority="153" dxfId="1" operator="lessThan" stopIfTrue="1">
      <formula>1996</formula>
    </cfRule>
  </conditionalFormatting>
  <conditionalFormatting sqref="A42:A44"/>
  <conditionalFormatting sqref="E57:E59">
    <cfRule type="cellIs" priority="156" dxfId="10" operator="notBetween" stopIfTrue="1">
      <formula>1</formula>
      <formula>100000</formula>
    </cfRule>
  </conditionalFormatting>
  <conditionalFormatting sqref="K57:K59">
    <cfRule type="cellIs" priority="157" dxfId="647" operator="notEqual" stopIfTrue="1">
      <formula>"F"</formula>
    </cfRule>
  </conditionalFormatting>
  <conditionalFormatting sqref="P57:R59 L57:N59">
    <cfRule type="cellIs" priority="158" dxfId="6" operator="lessThan" stopIfTrue="1">
      <formula>0</formula>
    </cfRule>
  </conditionalFormatting>
  <conditionalFormatting sqref="J57:J59">
    <cfRule type="cellIs" priority="159" dxfId="0" operator="between" stopIfTrue="1">
      <formula>2001</formula>
      <formula>2002</formula>
    </cfRule>
  </conditionalFormatting>
  <conditionalFormatting sqref="H57:H59">
    <cfRule type="cellIs" priority="160" dxfId="5" operator="between" stopIfTrue="1">
      <formula>1999</formula>
      <formula>2000</formula>
    </cfRule>
    <cfRule type="cellIs" priority="161" dxfId="4" operator="between" stopIfTrue="1">
      <formula>2003</formula>
      <formula>2020</formula>
    </cfRule>
    <cfRule type="cellIs" priority="162" dxfId="3" operator="between" stopIfTrue="1">
      <formula>1996</formula>
      <formula>1998</formula>
    </cfRule>
    <cfRule type="cellIs" priority="163" dxfId="0" operator="between" stopIfTrue="1">
      <formula>2001</formula>
      <formula>2002</formula>
    </cfRule>
    <cfRule type="cellIs" priority="164" dxfId="1" operator="lessThan" stopIfTrue="1">
      <formula>1996</formula>
    </cfRule>
  </conditionalFormatting>
  <conditionalFormatting sqref="A57:A59"/>
  <conditionalFormatting sqref="E49:E52">
    <cfRule type="cellIs" priority="167" dxfId="10" operator="notBetween" stopIfTrue="1">
      <formula>1</formula>
      <formula>100000</formula>
    </cfRule>
  </conditionalFormatting>
  <conditionalFormatting sqref="K49:K52">
    <cfRule type="cellIs" priority="168" dxfId="647" operator="notEqual" stopIfTrue="1">
      <formula>"F"</formula>
    </cfRule>
  </conditionalFormatting>
  <conditionalFormatting sqref="L49:N52 P49:R52">
    <cfRule type="cellIs" priority="169" dxfId="6" operator="lessThan" stopIfTrue="1">
      <formula>0</formula>
    </cfRule>
  </conditionalFormatting>
  <conditionalFormatting sqref="J49:J52">
    <cfRule type="cellIs" priority="170" dxfId="0" operator="between" stopIfTrue="1">
      <formula>2001</formula>
      <formula>2002</formula>
    </cfRule>
  </conditionalFormatting>
  <conditionalFormatting sqref="H49:H52">
    <cfRule type="cellIs" priority="171" dxfId="5" operator="between" stopIfTrue="1">
      <formula>1999</formula>
      <formula>2000</formula>
    </cfRule>
    <cfRule type="cellIs" priority="172" dxfId="4" operator="between" stopIfTrue="1">
      <formula>2003</formula>
      <formula>2020</formula>
    </cfRule>
    <cfRule type="cellIs" priority="173" dxfId="3" operator="between" stopIfTrue="1">
      <formula>1996</formula>
      <formula>1998</formula>
    </cfRule>
    <cfRule type="cellIs" priority="174" dxfId="0" operator="between" stopIfTrue="1">
      <formula>2001</formula>
      <formula>2002</formula>
    </cfRule>
    <cfRule type="cellIs" priority="175" dxfId="1" operator="lessThan" stopIfTrue="1">
      <formula>1996</formula>
    </cfRule>
  </conditionalFormatting>
  <conditionalFormatting sqref="E5">
    <cfRule type="cellIs" priority="176" dxfId="10" operator="notBetween" stopIfTrue="1">
      <formula>1</formula>
      <formula>100000</formula>
    </cfRule>
  </conditionalFormatting>
  <conditionalFormatting sqref="A5"/>
  <conditionalFormatting sqref="K5">
    <cfRule type="cellIs" priority="179" dxfId="647" operator="notEqual" stopIfTrue="1">
      <formula>"F"</formula>
    </cfRule>
  </conditionalFormatting>
  <conditionalFormatting sqref="P5:R5 L5:N5">
    <cfRule type="cellIs" priority="180" dxfId="6" operator="lessThan" stopIfTrue="1">
      <formula>0</formula>
    </cfRule>
  </conditionalFormatting>
  <conditionalFormatting sqref="H5">
    <cfRule type="cellIs" priority="181" dxfId="5" operator="between" stopIfTrue="1">
      <formula>1999</formula>
      <formula>2000</formula>
    </cfRule>
    <cfRule type="cellIs" priority="182" dxfId="4" operator="between" stopIfTrue="1">
      <formula>2003</formula>
      <formula>2020</formula>
    </cfRule>
    <cfRule type="cellIs" priority="183" dxfId="3" operator="between" stopIfTrue="1">
      <formula>1996</formula>
      <formula>1998</formula>
    </cfRule>
    <cfRule type="cellIs" priority="184" dxfId="0" operator="between" stopIfTrue="1">
      <formula>2001</formula>
      <formula>2002</formula>
    </cfRule>
    <cfRule type="cellIs" priority="185" dxfId="1" operator="lessThan" stopIfTrue="1">
      <formula>1996</formula>
    </cfRule>
  </conditionalFormatting>
  <conditionalFormatting sqref="J5">
    <cfRule type="cellIs" priority="186" dxfId="0" operator="between" stopIfTrue="1">
      <formula>2001</formula>
      <formula>2002</formula>
    </cfRule>
  </conditionalFormatting>
  <conditionalFormatting sqref="E12">
    <cfRule type="cellIs" priority="187" dxfId="10" operator="notBetween" stopIfTrue="1">
      <formula>1</formula>
      <formula>100000</formula>
    </cfRule>
  </conditionalFormatting>
  <conditionalFormatting sqref="A12"/>
  <conditionalFormatting sqref="K12">
    <cfRule type="cellIs" priority="190" dxfId="647" operator="notEqual" stopIfTrue="1">
      <formula>"F"</formula>
    </cfRule>
  </conditionalFormatting>
  <conditionalFormatting sqref="P12:R12 L12:N12">
    <cfRule type="cellIs" priority="191" dxfId="6" operator="lessThan" stopIfTrue="1">
      <formula>0</formula>
    </cfRule>
  </conditionalFormatting>
  <conditionalFormatting sqref="H12">
    <cfRule type="cellIs" priority="192" dxfId="5" operator="between" stopIfTrue="1">
      <formula>1999</formula>
      <formula>2000</formula>
    </cfRule>
    <cfRule type="cellIs" priority="193" dxfId="4" operator="between" stopIfTrue="1">
      <formula>2003</formula>
      <formula>2020</formula>
    </cfRule>
    <cfRule type="cellIs" priority="194" dxfId="3" operator="between" stopIfTrue="1">
      <formula>1996</formula>
      <formula>1998</formula>
    </cfRule>
    <cfRule type="cellIs" priority="195" dxfId="0" operator="between" stopIfTrue="1">
      <formula>2001</formula>
      <formula>2002</formula>
    </cfRule>
    <cfRule type="cellIs" priority="196" dxfId="1" operator="lessThan" stopIfTrue="1">
      <formula>1996</formula>
    </cfRule>
  </conditionalFormatting>
  <conditionalFormatting sqref="J12">
    <cfRule type="cellIs" priority="197" dxfId="0" operator="between" stopIfTrue="1">
      <formula>2001</formula>
      <formula>2002</formula>
    </cfRule>
  </conditionalFormatting>
  <conditionalFormatting sqref="E19">
    <cfRule type="cellIs" priority="198" dxfId="10" operator="notBetween" stopIfTrue="1">
      <formula>1</formula>
      <formula>100000</formula>
    </cfRule>
  </conditionalFormatting>
  <conditionalFormatting sqref="A19"/>
  <conditionalFormatting sqref="K19">
    <cfRule type="cellIs" priority="201" dxfId="647" operator="notEqual" stopIfTrue="1">
      <formula>"F"</formula>
    </cfRule>
  </conditionalFormatting>
  <conditionalFormatting sqref="P19:R19 L19:N19">
    <cfRule type="cellIs" priority="202" dxfId="6" operator="lessThan" stopIfTrue="1">
      <formula>0</formula>
    </cfRule>
  </conditionalFormatting>
  <conditionalFormatting sqref="H19">
    <cfRule type="cellIs" priority="203" dxfId="5" operator="between" stopIfTrue="1">
      <formula>1999</formula>
      <formula>2000</formula>
    </cfRule>
    <cfRule type="cellIs" priority="204" dxfId="4" operator="between" stopIfTrue="1">
      <formula>2003</formula>
      <formula>2020</formula>
    </cfRule>
    <cfRule type="cellIs" priority="205" dxfId="3" operator="between" stopIfTrue="1">
      <formula>1996</formula>
      <formula>1998</formula>
    </cfRule>
    <cfRule type="cellIs" priority="206" dxfId="0" operator="between" stopIfTrue="1">
      <formula>2001</formula>
      <formula>2002</formula>
    </cfRule>
    <cfRule type="cellIs" priority="207" dxfId="1" operator="lessThan" stopIfTrue="1">
      <formula>1996</formula>
    </cfRule>
  </conditionalFormatting>
  <conditionalFormatting sqref="J19">
    <cfRule type="cellIs" priority="208" dxfId="0" operator="between" stopIfTrue="1">
      <formula>2001</formula>
      <formula>2002</formula>
    </cfRule>
  </conditionalFormatting>
  <conditionalFormatting sqref="E29">
    <cfRule type="cellIs" priority="209" dxfId="10" operator="notBetween" stopIfTrue="1">
      <formula>1</formula>
      <formula>100000</formula>
    </cfRule>
  </conditionalFormatting>
  <conditionalFormatting sqref="A29"/>
  <conditionalFormatting sqref="K29">
    <cfRule type="cellIs" priority="212" dxfId="647" operator="notEqual" stopIfTrue="1">
      <formula>"F"</formula>
    </cfRule>
  </conditionalFormatting>
  <conditionalFormatting sqref="P29:R29 L29:N29">
    <cfRule type="cellIs" priority="213" dxfId="6" operator="lessThan" stopIfTrue="1">
      <formula>0</formula>
    </cfRule>
  </conditionalFormatting>
  <conditionalFormatting sqref="H29">
    <cfRule type="cellIs" priority="214" dxfId="5" operator="between" stopIfTrue="1">
      <formula>1999</formula>
      <formula>2000</formula>
    </cfRule>
    <cfRule type="cellIs" priority="215" dxfId="4" operator="between" stopIfTrue="1">
      <formula>2003</formula>
      <formula>2020</formula>
    </cfRule>
    <cfRule type="cellIs" priority="216" dxfId="3" operator="between" stopIfTrue="1">
      <formula>1996</formula>
      <formula>1998</formula>
    </cfRule>
    <cfRule type="cellIs" priority="217" dxfId="0" operator="between" stopIfTrue="1">
      <formula>2001</formula>
      <formula>2002</formula>
    </cfRule>
    <cfRule type="cellIs" priority="218" dxfId="1" operator="lessThan" stopIfTrue="1">
      <formula>1996</formula>
    </cfRule>
  </conditionalFormatting>
  <conditionalFormatting sqref="J29">
    <cfRule type="cellIs" priority="219" dxfId="0" operator="between" stopIfTrue="1">
      <formula>2001</formula>
      <formula>2002</formula>
    </cfRule>
  </conditionalFormatting>
  <conditionalFormatting sqref="E60">
    <cfRule type="cellIs" priority="220" dxfId="10" operator="notBetween" stopIfTrue="1">
      <formula>1</formula>
      <formula>100000</formula>
    </cfRule>
  </conditionalFormatting>
  <conditionalFormatting sqref="A60"/>
  <conditionalFormatting sqref="K60">
    <cfRule type="cellIs" priority="223" dxfId="647" operator="notEqual" stopIfTrue="1">
      <formula>"F"</formula>
    </cfRule>
  </conditionalFormatting>
  <conditionalFormatting sqref="P60:R60 L60:N60">
    <cfRule type="cellIs" priority="224" dxfId="6" operator="lessThan" stopIfTrue="1">
      <formula>0</formula>
    </cfRule>
  </conditionalFormatting>
  <conditionalFormatting sqref="H60">
    <cfRule type="cellIs" priority="225" dxfId="5" operator="between" stopIfTrue="1">
      <formula>1999</formula>
      <formula>2000</formula>
    </cfRule>
    <cfRule type="cellIs" priority="226" dxfId="4" operator="between" stopIfTrue="1">
      <formula>2003</formula>
      <formula>2020</formula>
    </cfRule>
    <cfRule type="cellIs" priority="227" dxfId="3" operator="between" stopIfTrue="1">
      <formula>1996</formula>
      <formula>1998</formula>
    </cfRule>
    <cfRule type="cellIs" priority="228" dxfId="0" operator="between" stopIfTrue="1">
      <formula>2001</formula>
      <formula>2002</formula>
    </cfRule>
    <cfRule type="cellIs" priority="229" dxfId="1" operator="lessThan" stopIfTrue="1">
      <formula>1996</formula>
    </cfRule>
  </conditionalFormatting>
  <conditionalFormatting sqref="J60">
    <cfRule type="cellIs" priority="230" dxfId="0" operator="between" stopIfTrue="1">
      <formula>2001</formula>
      <formula>2002</formula>
    </cfRule>
  </conditionalFormatting>
  <conditionalFormatting sqref="E7">
    <cfRule type="cellIs" priority="231" dxfId="10" operator="notBetween" stopIfTrue="1">
      <formula>1</formula>
      <formula>100000</formula>
    </cfRule>
  </conditionalFormatting>
  <conditionalFormatting sqref="A7"/>
  <conditionalFormatting sqref="K7">
    <cfRule type="cellIs" priority="234" dxfId="647" operator="notEqual" stopIfTrue="1">
      <formula>"F"</formula>
    </cfRule>
  </conditionalFormatting>
  <conditionalFormatting sqref="P7:R7 L7:N7">
    <cfRule type="cellIs" priority="235" dxfId="6" operator="lessThan" stopIfTrue="1">
      <formula>0</formula>
    </cfRule>
  </conditionalFormatting>
  <conditionalFormatting sqref="H7">
    <cfRule type="cellIs" priority="236" dxfId="5" operator="between" stopIfTrue="1">
      <formula>1999</formula>
      <formula>2000</formula>
    </cfRule>
    <cfRule type="cellIs" priority="237" dxfId="4" operator="between" stopIfTrue="1">
      <formula>2003</formula>
      <formula>2020</formula>
    </cfRule>
    <cfRule type="cellIs" priority="238" dxfId="3" operator="between" stopIfTrue="1">
      <formula>1996</formula>
      <formula>1998</formula>
    </cfRule>
    <cfRule type="cellIs" priority="239" dxfId="0" operator="between" stopIfTrue="1">
      <formula>2001</formula>
      <formula>2002</formula>
    </cfRule>
    <cfRule type="cellIs" priority="240" dxfId="1" operator="lessThan" stopIfTrue="1">
      <formula>1996</formula>
    </cfRule>
  </conditionalFormatting>
  <conditionalFormatting sqref="J7">
    <cfRule type="cellIs" priority="241" dxfId="0" operator="between" stopIfTrue="1">
      <formula>2001</formula>
      <formula>2002</formula>
    </cfRule>
  </conditionalFormatting>
  <conditionalFormatting sqref="E10">
    <cfRule type="cellIs" priority="242" dxfId="10" operator="notBetween" stopIfTrue="1">
      <formula>1</formula>
      <formula>100000</formula>
    </cfRule>
  </conditionalFormatting>
  <conditionalFormatting sqref="A10"/>
  <conditionalFormatting sqref="K10">
    <cfRule type="cellIs" priority="245" dxfId="647" operator="notEqual" stopIfTrue="1">
      <formula>"F"</formula>
    </cfRule>
  </conditionalFormatting>
  <conditionalFormatting sqref="P10:R10 L10:N10">
    <cfRule type="cellIs" priority="246" dxfId="6" operator="lessThan" stopIfTrue="1">
      <formula>0</formula>
    </cfRule>
  </conditionalFormatting>
  <conditionalFormatting sqref="H10">
    <cfRule type="cellIs" priority="247" dxfId="5" operator="between" stopIfTrue="1">
      <formula>1999</formula>
      <formula>2000</formula>
    </cfRule>
    <cfRule type="cellIs" priority="248" dxfId="4" operator="between" stopIfTrue="1">
      <formula>2003</formula>
      <formula>2020</formula>
    </cfRule>
    <cfRule type="cellIs" priority="249" dxfId="3" operator="between" stopIfTrue="1">
      <formula>1996</formula>
      <formula>1998</formula>
    </cfRule>
    <cfRule type="cellIs" priority="250" dxfId="0" operator="between" stopIfTrue="1">
      <formula>2001</formula>
      <formula>2002</formula>
    </cfRule>
    <cfRule type="cellIs" priority="251" dxfId="1" operator="lessThan" stopIfTrue="1">
      <formula>1996</formula>
    </cfRule>
  </conditionalFormatting>
  <conditionalFormatting sqref="J10">
    <cfRule type="cellIs" priority="252" dxfId="0" operator="between" stopIfTrue="1">
      <formula>2001</formula>
      <formula>2002</formula>
    </cfRule>
  </conditionalFormatting>
  <conditionalFormatting sqref="E14">
    <cfRule type="cellIs" priority="253" dxfId="10" operator="notBetween" stopIfTrue="1">
      <formula>1</formula>
      <formula>100000</formula>
    </cfRule>
  </conditionalFormatting>
  <conditionalFormatting sqref="A14"/>
  <conditionalFormatting sqref="K14">
    <cfRule type="cellIs" priority="256" dxfId="647" operator="notEqual" stopIfTrue="1">
      <formula>"F"</formula>
    </cfRule>
  </conditionalFormatting>
  <conditionalFormatting sqref="P14:R14 L14:N14">
    <cfRule type="cellIs" priority="257" dxfId="6" operator="lessThan" stopIfTrue="1">
      <formula>0</formula>
    </cfRule>
  </conditionalFormatting>
  <conditionalFormatting sqref="H14">
    <cfRule type="cellIs" priority="258" dxfId="5" operator="between" stopIfTrue="1">
      <formula>1999</formula>
      <formula>2000</formula>
    </cfRule>
    <cfRule type="cellIs" priority="259" dxfId="4" operator="between" stopIfTrue="1">
      <formula>2003</formula>
      <formula>2020</formula>
    </cfRule>
    <cfRule type="cellIs" priority="260" dxfId="3" operator="between" stopIfTrue="1">
      <formula>1996</formula>
      <formula>1998</formula>
    </cfRule>
    <cfRule type="cellIs" priority="261" dxfId="0" operator="between" stopIfTrue="1">
      <formula>2001</formula>
      <formula>2002</formula>
    </cfRule>
    <cfRule type="cellIs" priority="262" dxfId="1" operator="lessThan" stopIfTrue="1">
      <formula>1996</formula>
    </cfRule>
  </conditionalFormatting>
  <conditionalFormatting sqref="J14">
    <cfRule type="cellIs" priority="263" dxfId="0" operator="between" stopIfTrue="1">
      <formula>2001</formula>
      <formula>2002</formula>
    </cfRule>
  </conditionalFormatting>
  <conditionalFormatting sqref="E17">
    <cfRule type="cellIs" priority="264" dxfId="10" operator="notBetween" stopIfTrue="1">
      <formula>1</formula>
      <formula>100000</formula>
    </cfRule>
  </conditionalFormatting>
  <conditionalFormatting sqref="A17"/>
  <conditionalFormatting sqref="K17">
    <cfRule type="cellIs" priority="267" dxfId="647" operator="notEqual" stopIfTrue="1">
      <formula>"F"</formula>
    </cfRule>
  </conditionalFormatting>
  <conditionalFormatting sqref="P17:R17 L17:N17">
    <cfRule type="cellIs" priority="268" dxfId="6" operator="lessThan" stopIfTrue="1">
      <formula>0</formula>
    </cfRule>
  </conditionalFormatting>
  <conditionalFormatting sqref="H17">
    <cfRule type="cellIs" priority="269" dxfId="5" operator="between" stopIfTrue="1">
      <formula>1999</formula>
      <formula>2000</formula>
    </cfRule>
    <cfRule type="cellIs" priority="270" dxfId="4" operator="between" stopIfTrue="1">
      <formula>2003</formula>
      <formula>2020</formula>
    </cfRule>
    <cfRule type="cellIs" priority="271" dxfId="3" operator="between" stopIfTrue="1">
      <formula>1996</formula>
      <formula>1998</formula>
    </cfRule>
    <cfRule type="cellIs" priority="272" dxfId="0" operator="between" stopIfTrue="1">
      <formula>2001</formula>
      <formula>2002</formula>
    </cfRule>
    <cfRule type="cellIs" priority="273" dxfId="1" operator="lessThan" stopIfTrue="1">
      <formula>1996</formula>
    </cfRule>
  </conditionalFormatting>
  <conditionalFormatting sqref="J17">
    <cfRule type="cellIs" priority="274" dxfId="0" operator="between" stopIfTrue="1">
      <formula>2001</formula>
      <formula>2002</formula>
    </cfRule>
  </conditionalFormatting>
  <conditionalFormatting sqref="E21">
    <cfRule type="cellIs" priority="275" dxfId="10" operator="notBetween" stopIfTrue="1">
      <formula>1</formula>
      <formula>100000</formula>
    </cfRule>
  </conditionalFormatting>
  <conditionalFormatting sqref="A21"/>
  <conditionalFormatting sqref="K21">
    <cfRule type="cellIs" priority="278" dxfId="647" operator="notEqual" stopIfTrue="1">
      <formula>"F"</formula>
    </cfRule>
  </conditionalFormatting>
  <conditionalFormatting sqref="P21:R21 L21:N21">
    <cfRule type="cellIs" priority="279" dxfId="6" operator="lessThan" stopIfTrue="1">
      <formula>0</formula>
    </cfRule>
  </conditionalFormatting>
  <conditionalFormatting sqref="H21">
    <cfRule type="cellIs" priority="280" dxfId="5" operator="between" stopIfTrue="1">
      <formula>1999</formula>
      <formula>2000</formula>
    </cfRule>
    <cfRule type="cellIs" priority="281" dxfId="4" operator="between" stopIfTrue="1">
      <formula>2003</formula>
      <formula>2020</formula>
    </cfRule>
    <cfRule type="cellIs" priority="282" dxfId="3" operator="between" stopIfTrue="1">
      <formula>1996</formula>
      <formula>1998</formula>
    </cfRule>
    <cfRule type="cellIs" priority="283" dxfId="0" operator="between" stopIfTrue="1">
      <formula>2001</formula>
      <formula>2002</formula>
    </cfRule>
    <cfRule type="cellIs" priority="284" dxfId="1" operator="lessThan" stopIfTrue="1">
      <formula>1996</formula>
    </cfRule>
  </conditionalFormatting>
  <conditionalFormatting sqref="J21">
    <cfRule type="cellIs" priority="285" dxfId="0" operator="between" stopIfTrue="1">
      <formula>2001</formula>
      <formula>2002</formula>
    </cfRule>
  </conditionalFormatting>
  <conditionalFormatting sqref="E23">
    <cfRule type="cellIs" priority="286" dxfId="10" operator="notBetween" stopIfTrue="1">
      <formula>1</formula>
      <formula>100000</formula>
    </cfRule>
  </conditionalFormatting>
  <conditionalFormatting sqref="A23"/>
  <conditionalFormatting sqref="K23">
    <cfRule type="cellIs" priority="289" dxfId="647" operator="notEqual" stopIfTrue="1">
      <formula>"F"</formula>
    </cfRule>
  </conditionalFormatting>
  <conditionalFormatting sqref="P23:R23 L23:N23">
    <cfRule type="cellIs" priority="290" dxfId="6" operator="lessThan" stopIfTrue="1">
      <formula>0</formula>
    </cfRule>
  </conditionalFormatting>
  <conditionalFormatting sqref="H23">
    <cfRule type="cellIs" priority="291" dxfId="5" operator="between" stopIfTrue="1">
      <formula>1999</formula>
      <formula>2000</formula>
    </cfRule>
    <cfRule type="cellIs" priority="292" dxfId="4" operator="between" stopIfTrue="1">
      <formula>2003</formula>
      <formula>2020</formula>
    </cfRule>
    <cfRule type="cellIs" priority="293" dxfId="3" operator="between" stopIfTrue="1">
      <formula>1996</formula>
      <formula>1998</formula>
    </cfRule>
    <cfRule type="cellIs" priority="294" dxfId="0" operator="between" stopIfTrue="1">
      <formula>2001</formula>
      <formula>2002</formula>
    </cfRule>
    <cfRule type="cellIs" priority="295" dxfId="1" operator="lessThan" stopIfTrue="1">
      <formula>1996</formula>
    </cfRule>
  </conditionalFormatting>
  <conditionalFormatting sqref="J23">
    <cfRule type="cellIs" priority="296" dxfId="0" operator="between" stopIfTrue="1">
      <formula>2001</formula>
      <formula>2002</formula>
    </cfRule>
  </conditionalFormatting>
  <conditionalFormatting sqref="E25">
    <cfRule type="cellIs" priority="297" dxfId="10" operator="notBetween" stopIfTrue="1">
      <formula>1</formula>
      <formula>100000</formula>
    </cfRule>
  </conditionalFormatting>
  <conditionalFormatting sqref="A25"/>
  <conditionalFormatting sqref="K25">
    <cfRule type="cellIs" priority="300" dxfId="647" operator="notEqual" stopIfTrue="1">
      <formula>"F"</formula>
    </cfRule>
  </conditionalFormatting>
  <conditionalFormatting sqref="P25:R25 L25:N25">
    <cfRule type="cellIs" priority="301" dxfId="6" operator="lessThan" stopIfTrue="1">
      <formula>0</formula>
    </cfRule>
  </conditionalFormatting>
  <conditionalFormatting sqref="H25">
    <cfRule type="cellIs" priority="302" dxfId="5" operator="between" stopIfTrue="1">
      <formula>1999</formula>
      <formula>2000</formula>
    </cfRule>
    <cfRule type="cellIs" priority="303" dxfId="4" operator="between" stopIfTrue="1">
      <formula>2003</formula>
      <formula>2020</formula>
    </cfRule>
    <cfRule type="cellIs" priority="304" dxfId="3" operator="between" stopIfTrue="1">
      <formula>1996</formula>
      <formula>1998</formula>
    </cfRule>
    <cfRule type="cellIs" priority="305" dxfId="0" operator="between" stopIfTrue="1">
      <formula>2001</formula>
      <formula>2002</formula>
    </cfRule>
    <cfRule type="cellIs" priority="306" dxfId="1" operator="lessThan" stopIfTrue="1">
      <formula>1996</formula>
    </cfRule>
  </conditionalFormatting>
  <conditionalFormatting sqref="J25">
    <cfRule type="cellIs" priority="307" dxfId="0" operator="between" stopIfTrue="1">
      <formula>2001</formula>
      <formula>2002</formula>
    </cfRule>
  </conditionalFormatting>
  <conditionalFormatting sqref="E27">
    <cfRule type="cellIs" priority="308" dxfId="10" operator="notBetween" stopIfTrue="1">
      <formula>1</formula>
      <formula>100000</formula>
    </cfRule>
  </conditionalFormatting>
  <conditionalFormatting sqref="A27"/>
  <conditionalFormatting sqref="K27">
    <cfRule type="cellIs" priority="311" dxfId="647" operator="notEqual" stopIfTrue="1">
      <formula>"F"</formula>
    </cfRule>
  </conditionalFormatting>
  <conditionalFormatting sqref="P27:R27 L27:N27">
    <cfRule type="cellIs" priority="312" dxfId="6" operator="lessThan" stopIfTrue="1">
      <formula>0</formula>
    </cfRule>
  </conditionalFormatting>
  <conditionalFormatting sqref="H27">
    <cfRule type="cellIs" priority="313" dxfId="5" operator="between" stopIfTrue="1">
      <formula>1999</formula>
      <formula>2000</formula>
    </cfRule>
    <cfRule type="cellIs" priority="314" dxfId="4" operator="between" stopIfTrue="1">
      <formula>2003</formula>
      <formula>2020</formula>
    </cfRule>
    <cfRule type="cellIs" priority="315" dxfId="3" operator="between" stopIfTrue="1">
      <formula>1996</formula>
      <formula>1998</formula>
    </cfRule>
    <cfRule type="cellIs" priority="316" dxfId="0" operator="between" stopIfTrue="1">
      <formula>2001</formula>
      <formula>2002</formula>
    </cfRule>
    <cfRule type="cellIs" priority="317" dxfId="1" operator="lessThan" stopIfTrue="1">
      <formula>1996</formula>
    </cfRule>
  </conditionalFormatting>
  <conditionalFormatting sqref="J27">
    <cfRule type="cellIs" priority="318" dxfId="0" operator="between" stopIfTrue="1">
      <formula>2001</formula>
      <formula>2002</formula>
    </cfRule>
  </conditionalFormatting>
  <conditionalFormatting sqref="E33">
    <cfRule type="cellIs" priority="319" dxfId="10" operator="notBetween" stopIfTrue="1">
      <formula>1</formula>
      <formula>100000</formula>
    </cfRule>
  </conditionalFormatting>
  <conditionalFormatting sqref="A33"/>
  <conditionalFormatting sqref="K33">
    <cfRule type="cellIs" priority="322" dxfId="647" operator="notEqual" stopIfTrue="1">
      <formula>"F"</formula>
    </cfRule>
  </conditionalFormatting>
  <conditionalFormatting sqref="P33:R33 L33:N33">
    <cfRule type="cellIs" priority="323" dxfId="6" operator="lessThan" stopIfTrue="1">
      <formula>0</formula>
    </cfRule>
  </conditionalFormatting>
  <conditionalFormatting sqref="H33">
    <cfRule type="cellIs" priority="324" dxfId="5" operator="between" stopIfTrue="1">
      <formula>1999</formula>
      <formula>2000</formula>
    </cfRule>
    <cfRule type="cellIs" priority="325" dxfId="4" operator="between" stopIfTrue="1">
      <formula>2003</formula>
      <formula>2020</formula>
    </cfRule>
    <cfRule type="cellIs" priority="326" dxfId="3" operator="between" stopIfTrue="1">
      <formula>1996</formula>
      <formula>1998</formula>
    </cfRule>
    <cfRule type="cellIs" priority="327" dxfId="0" operator="between" stopIfTrue="1">
      <formula>2001</formula>
      <formula>2002</formula>
    </cfRule>
    <cfRule type="cellIs" priority="328" dxfId="1" operator="lessThan" stopIfTrue="1">
      <formula>1996</formula>
    </cfRule>
  </conditionalFormatting>
  <conditionalFormatting sqref="J33">
    <cfRule type="cellIs" priority="329" dxfId="0" operator="between" stopIfTrue="1">
      <formula>2001</formula>
      <formula>2002</formula>
    </cfRule>
  </conditionalFormatting>
  <conditionalFormatting sqref="E36">
    <cfRule type="cellIs" priority="330" dxfId="10" operator="notBetween" stopIfTrue="1">
      <formula>1</formula>
      <formula>100000</formula>
    </cfRule>
  </conditionalFormatting>
  <conditionalFormatting sqref="A36"/>
  <conditionalFormatting sqref="K36">
    <cfRule type="cellIs" priority="333" dxfId="647" operator="notEqual" stopIfTrue="1">
      <formula>"F"</formula>
    </cfRule>
  </conditionalFormatting>
  <conditionalFormatting sqref="P36:R36 L36:N36">
    <cfRule type="cellIs" priority="334" dxfId="6" operator="lessThan" stopIfTrue="1">
      <formula>0</formula>
    </cfRule>
  </conditionalFormatting>
  <conditionalFormatting sqref="H36">
    <cfRule type="cellIs" priority="335" dxfId="5" operator="between" stopIfTrue="1">
      <formula>1999</formula>
      <formula>2000</formula>
    </cfRule>
    <cfRule type="cellIs" priority="336" dxfId="4" operator="between" stopIfTrue="1">
      <formula>2003</formula>
      <formula>2020</formula>
    </cfRule>
    <cfRule type="cellIs" priority="337" dxfId="3" operator="between" stopIfTrue="1">
      <formula>1996</formula>
      <formula>1998</formula>
    </cfRule>
    <cfRule type="cellIs" priority="338" dxfId="0" operator="between" stopIfTrue="1">
      <formula>2001</formula>
      <formula>2002</formula>
    </cfRule>
    <cfRule type="cellIs" priority="339" dxfId="1" operator="lessThan" stopIfTrue="1">
      <formula>1996</formula>
    </cfRule>
  </conditionalFormatting>
  <conditionalFormatting sqref="J36">
    <cfRule type="cellIs" priority="340" dxfId="0" operator="between" stopIfTrue="1">
      <formula>2001</formula>
      <formula>2002</formula>
    </cfRule>
  </conditionalFormatting>
  <conditionalFormatting sqref="E41">
    <cfRule type="cellIs" priority="341" dxfId="10" operator="notBetween" stopIfTrue="1">
      <formula>1</formula>
      <formula>100000</formula>
    </cfRule>
  </conditionalFormatting>
  <conditionalFormatting sqref="A41"/>
  <conditionalFormatting sqref="K41">
    <cfRule type="cellIs" priority="344" dxfId="647" operator="notEqual" stopIfTrue="1">
      <formula>"F"</formula>
    </cfRule>
  </conditionalFormatting>
  <conditionalFormatting sqref="P41:R41 L41:N41">
    <cfRule type="cellIs" priority="345" dxfId="6" operator="lessThan" stopIfTrue="1">
      <formula>0</formula>
    </cfRule>
  </conditionalFormatting>
  <conditionalFormatting sqref="H41">
    <cfRule type="cellIs" priority="346" dxfId="5" operator="between" stopIfTrue="1">
      <formula>1999</formula>
      <formula>2000</formula>
    </cfRule>
    <cfRule type="cellIs" priority="347" dxfId="4" operator="between" stopIfTrue="1">
      <formula>2003</formula>
      <formula>2020</formula>
    </cfRule>
    <cfRule type="cellIs" priority="348" dxfId="3" operator="between" stopIfTrue="1">
      <formula>1996</formula>
      <formula>1998</formula>
    </cfRule>
    <cfRule type="cellIs" priority="349" dxfId="0" operator="between" stopIfTrue="1">
      <formula>2001</formula>
      <formula>2002</formula>
    </cfRule>
    <cfRule type="cellIs" priority="350" dxfId="1" operator="lessThan" stopIfTrue="1">
      <formula>1996</formula>
    </cfRule>
  </conditionalFormatting>
  <conditionalFormatting sqref="J41">
    <cfRule type="cellIs" priority="351" dxfId="0" operator="between" stopIfTrue="1">
      <formula>2001</formula>
      <formula>2002</formula>
    </cfRule>
  </conditionalFormatting>
  <conditionalFormatting sqref="E48">
    <cfRule type="cellIs" priority="352" dxfId="10" operator="notBetween" stopIfTrue="1">
      <formula>1</formula>
      <formula>100000</formula>
    </cfRule>
  </conditionalFormatting>
  <conditionalFormatting sqref="A48"/>
  <conditionalFormatting sqref="K48">
    <cfRule type="cellIs" priority="355" dxfId="647" operator="notEqual" stopIfTrue="1">
      <formula>"F"</formula>
    </cfRule>
  </conditionalFormatting>
  <conditionalFormatting sqref="P48:R48 L48:N48">
    <cfRule type="cellIs" priority="356" dxfId="6" operator="lessThan" stopIfTrue="1">
      <formula>0</formula>
    </cfRule>
  </conditionalFormatting>
  <conditionalFormatting sqref="H48">
    <cfRule type="cellIs" priority="357" dxfId="5" operator="between" stopIfTrue="1">
      <formula>1999</formula>
      <formula>2000</formula>
    </cfRule>
    <cfRule type="cellIs" priority="358" dxfId="4" operator="between" stopIfTrue="1">
      <formula>2003</formula>
      <formula>2020</formula>
    </cfRule>
    <cfRule type="cellIs" priority="359" dxfId="3" operator="between" stopIfTrue="1">
      <formula>1996</formula>
      <formula>1998</formula>
    </cfRule>
    <cfRule type="cellIs" priority="360" dxfId="0" operator="between" stopIfTrue="1">
      <formula>2001</formula>
      <formula>2002</formula>
    </cfRule>
    <cfRule type="cellIs" priority="361" dxfId="1" operator="lessThan" stopIfTrue="1">
      <formula>1996</formula>
    </cfRule>
  </conditionalFormatting>
  <conditionalFormatting sqref="J48">
    <cfRule type="cellIs" priority="362" dxfId="0" operator="between" stopIfTrue="1">
      <formula>2001</formula>
      <formula>2002</formula>
    </cfRule>
  </conditionalFormatting>
  <conditionalFormatting sqref="E56">
    <cfRule type="cellIs" priority="363" dxfId="10" operator="notBetween" stopIfTrue="1">
      <formula>1</formula>
      <formula>100000</formula>
    </cfRule>
  </conditionalFormatting>
  <conditionalFormatting sqref="A56"/>
  <conditionalFormatting sqref="K56">
    <cfRule type="cellIs" priority="366" dxfId="647" operator="notEqual" stopIfTrue="1">
      <formula>"F"</formula>
    </cfRule>
  </conditionalFormatting>
  <conditionalFormatting sqref="P56:R56 L56:N56">
    <cfRule type="cellIs" priority="367" dxfId="6" operator="lessThan" stopIfTrue="1">
      <formula>0</formula>
    </cfRule>
  </conditionalFormatting>
  <conditionalFormatting sqref="H56">
    <cfRule type="cellIs" priority="368" dxfId="5" operator="between" stopIfTrue="1">
      <formula>1999</formula>
      <formula>2000</formula>
    </cfRule>
    <cfRule type="cellIs" priority="369" dxfId="4" operator="between" stopIfTrue="1">
      <formula>2003</formula>
      <formula>2020</formula>
    </cfRule>
    <cfRule type="cellIs" priority="370" dxfId="3" operator="between" stopIfTrue="1">
      <formula>1996</formula>
      <formula>1998</formula>
    </cfRule>
    <cfRule type="cellIs" priority="371" dxfId="0" operator="between" stopIfTrue="1">
      <formula>2001</formula>
      <formula>2002</formula>
    </cfRule>
    <cfRule type="cellIs" priority="372" dxfId="1" operator="lessThan" stopIfTrue="1">
      <formula>1996</formula>
    </cfRule>
  </conditionalFormatting>
  <conditionalFormatting sqref="J56">
    <cfRule type="cellIs" priority="373" dxfId="0" operator="between" stopIfTrue="1">
      <formula>2001</formula>
      <formula>2002</formula>
    </cfRule>
  </conditionalFormatting>
  <dataValidations count="1">
    <dataValidation type="list" allowBlank="1" showInputMessage="1" showErrorMessage="1" sqref="A5:A60">
      <formula1>"H,F"</formula1>
      <formula2>0</formula2>
    </dataValidation>
  </dataValidations>
  <printOptions horizontalCentered="1" verticalCentered="1"/>
  <pageMargins left="0.19652777777777777" right="0.03958333333333333" top="0" bottom="0" header="0.5118055555555555" footer="0.5118055555555555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Communication</cp:lastModifiedBy>
  <cp:lastPrinted>2016-01-12T15:33:37Z</cp:lastPrinted>
  <dcterms:created xsi:type="dcterms:W3CDTF">2014-09-28T10:23:43Z</dcterms:created>
  <dcterms:modified xsi:type="dcterms:W3CDTF">2016-01-12T15:33:46Z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